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ворческая лаборатория1\Мониторинг 19-20\Итоговые\"/>
    </mc:Choice>
  </mc:AlternateContent>
  <bookViews>
    <workbookView xWindow="0" yWindow="0" windowWidth="20490" windowHeight="7620"/>
  </bookViews>
  <sheets>
    <sheet name="5в" sheetId="8" r:id="rId1"/>
  </sheets>
  <externalReferences>
    <externalReference r:id="rId2"/>
  </externalReferences>
  <definedNames>
    <definedName name="_xlnm._FilterDatabase" localSheetId="0" hidden="1">'5в'!#REF!</definedName>
    <definedName name="_xlnm.Print_Area" localSheetId="0">'5в'!$A$1:$X$52</definedName>
  </definedNames>
  <calcPr calcId="162913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E10" i="8"/>
  <c r="H10" i="8"/>
  <c r="L10" i="8"/>
  <c r="M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C13" i="8"/>
  <c r="D13" i="8"/>
  <c r="E13" i="8"/>
  <c r="F13" i="8"/>
  <c r="G13" i="8"/>
  <c r="H13" i="8"/>
  <c r="I13" i="8"/>
  <c r="J13" i="8"/>
  <c r="K13" i="8"/>
  <c r="L13" i="8"/>
  <c r="M13" i="8"/>
  <c r="N13" i="8"/>
  <c r="P13" i="8"/>
  <c r="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D25" i="8" l="1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K26" i="8" l="1"/>
  <c r="L26" i="8"/>
  <c r="M26" i="8"/>
  <c r="N26" i="8"/>
  <c r="O26" i="8"/>
  <c r="P26" i="8"/>
  <c r="Q26" i="8"/>
  <c r="D26" i="8" l="1"/>
  <c r="E26" i="8"/>
  <c r="F26" i="8"/>
  <c r="G26" i="8"/>
  <c r="H26" i="8"/>
  <c r="I26" i="8"/>
  <c r="J26" i="8"/>
  <c r="W10" i="8"/>
  <c r="X10" i="8" s="1"/>
  <c r="W11" i="8"/>
  <c r="X11" i="8" s="1"/>
  <c r="W12" i="8"/>
  <c r="X12" i="8" s="1"/>
  <c r="W13" i="8"/>
  <c r="X13" i="8" s="1"/>
  <c r="W14" i="8"/>
  <c r="X14" i="8" s="1"/>
  <c r="W15" i="8"/>
  <c r="X15" i="8" s="1"/>
  <c r="W16" i="8"/>
  <c r="X16" i="8" s="1"/>
  <c r="W17" i="8"/>
  <c r="X17" i="8" s="1"/>
  <c r="W18" i="8"/>
  <c r="X18" i="8" s="1"/>
  <c r="W19" i="8"/>
  <c r="X19" i="8" s="1"/>
  <c r="W20" i="8"/>
  <c r="X20" i="8" s="1"/>
  <c r="W21" i="8"/>
  <c r="X21" i="8" s="1"/>
  <c r="W22" i="8"/>
  <c r="X22" i="8" s="1"/>
  <c r="W23" i="8"/>
  <c r="X23" i="8" s="1"/>
  <c r="W24" i="8"/>
  <c r="X24" i="8" s="1"/>
  <c r="D8" i="8"/>
  <c r="E8" i="8" s="1"/>
  <c r="F8" i="8" s="1"/>
  <c r="G8" i="8" s="1"/>
  <c r="H8" i="8" s="1"/>
  <c r="I8" i="8" s="1"/>
  <c r="J8" i="8" s="1"/>
  <c r="C25" i="8" l="1"/>
  <c r="C26" i="8" s="1"/>
  <c r="W9" i="8"/>
  <c r="X9" i="8" s="1"/>
  <c r="Q5" i="8" l="1"/>
  <c r="S5" i="8"/>
  <c r="O5" i="8"/>
  <c r="U5" i="8"/>
  <c r="X25" i="8"/>
  <c r="W5" i="8" l="1"/>
</calcChain>
</file>

<file path=xl/sharedStrings.xml><?xml version="1.0" encoding="utf-8"?>
<sst xmlns="http://schemas.openxmlformats.org/spreadsheetml/2006/main" count="69" uniqueCount="52">
  <si>
    <t>Оценка</t>
  </si>
  <si>
    <t>№</t>
  </si>
  <si>
    <t>Всего</t>
  </si>
  <si>
    <t>Анализ</t>
  </si>
  <si>
    <r>
      <t xml:space="preserve">Образование </t>
    </r>
    <r>
      <rPr>
        <i/>
        <u/>
        <sz val="12"/>
        <color theme="1"/>
        <rFont val="Times New Roman"/>
        <family val="1"/>
        <charset val="204"/>
      </rPr>
      <t>высшее</t>
    </r>
  </si>
  <si>
    <r>
      <t xml:space="preserve">Квалификационная категория </t>
    </r>
    <r>
      <rPr>
        <i/>
        <u/>
        <sz val="12"/>
        <color theme="1"/>
        <rFont val="Times New Roman"/>
        <family val="1"/>
        <charset val="204"/>
      </rPr>
      <t>первая</t>
    </r>
  </si>
  <si>
    <t>Писали</t>
  </si>
  <si>
    <t>% качества</t>
  </si>
  <si>
    <t>Процент выполнения</t>
  </si>
  <si>
    <t>Фамилия, имя</t>
  </si>
  <si>
    <t xml:space="preserve">Члены аттестационной комиссии: </t>
  </si>
  <si>
    <t>Кол-во набранных баллов</t>
  </si>
  <si>
    <t>По списку</t>
  </si>
  <si>
    <t>"0" - задание выполнено не правильно, "н" - задание отсутствует.</t>
  </si>
  <si>
    <t xml:space="preserve">Западающая тема: </t>
  </si>
  <si>
    <t>1.</t>
  </si>
  <si>
    <t>2.</t>
  </si>
  <si>
    <t>3.</t>
  </si>
  <si>
    <t>4.</t>
  </si>
  <si>
    <t>5.</t>
  </si>
  <si>
    <t>6.</t>
  </si>
  <si>
    <t>7.</t>
  </si>
  <si>
    <t>8.</t>
  </si>
  <si>
    <t>Шайнурова И.А</t>
  </si>
  <si>
    <t>Седова Е.М.</t>
  </si>
  <si>
    <t xml:space="preserve">промежуточной аттестации по геометрии в 10а классе  </t>
  </si>
  <si>
    <t>Всего учащихся в классе 16. Писали работу 16 человек</t>
  </si>
  <si>
    <t>16 - 100% учащихся подтвердили усвоение Государственных стандартов.</t>
  </si>
  <si>
    <t>9.</t>
  </si>
  <si>
    <t>10.</t>
  </si>
  <si>
    <t>11.</t>
  </si>
  <si>
    <t>12.</t>
  </si>
  <si>
    <t>13.</t>
  </si>
  <si>
    <t>14.</t>
  </si>
  <si>
    <t>15.</t>
  </si>
  <si>
    <t>Дата:  18 мая 2020 года</t>
  </si>
  <si>
    <t>Площадь поверхности многогранника</t>
  </si>
  <si>
    <t>Высота четырехугольной пирамиды</t>
  </si>
  <si>
    <t>Количество вершин многогранника</t>
  </si>
  <si>
    <t>Количество граней  составленного многогранника</t>
  </si>
  <si>
    <t>Количество граней многогранника</t>
  </si>
  <si>
    <t>Прикладная геометрия</t>
  </si>
  <si>
    <t>Площадь поверхности куба</t>
  </si>
  <si>
    <t>Прикладная стереометрия</t>
  </si>
  <si>
    <t>Угол между прямыми</t>
  </si>
  <si>
    <t>Высота пирамиды</t>
  </si>
  <si>
    <t>Площадь сечения призмы</t>
  </si>
  <si>
    <t>Площадь сечения конуса</t>
  </si>
  <si>
    <t>Угол между диагоналями призмы</t>
  </si>
  <si>
    <t>Площадь осевого сечения конуса</t>
  </si>
  <si>
    <t>Учитель: Марченко И.Л.</t>
  </si>
  <si>
    <t>Марченко И.Л.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</si>
</sst>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0" fillId="0" borderId="0" xfId="0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7" xfId="0" applyBorder="1"/>
    <xf numFmtId="164" fontId="2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\Downloads\19.05%20&#1055;&#1088;&#1086;&#1084;&#1077;&#1078;&#1091;&#1090;&#1086;&#1095;&#1085;&#1072;&#1103;%20&#1072;&#1090;&#1090;&#1077;&#1089;&#1090;&#1072;&#1094;&#1080;&#1103;%20&#1087;&#1086;%20&#1075;&#1077;&#1086;&#1084;&#1077;&#1090;&#1088;&#108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05 Промежуточная аттестация "/>
    </sheetNames>
    <sheetDataSet>
      <sheetData sheetId="0">
        <row r="3">
          <cell r="C3" t="str">
            <v>Алимова Азиза</v>
          </cell>
          <cell r="D3">
            <v>1</v>
          </cell>
          <cell r="E3">
            <v>0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</row>
        <row r="5">
          <cell r="D5">
            <v>1</v>
          </cell>
          <cell r="E5">
            <v>1</v>
          </cell>
          <cell r="F5">
            <v>1</v>
          </cell>
          <cell r="G5">
            <v>0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</row>
        <row r="6">
          <cell r="D6">
            <v>0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Q7">
            <v>1</v>
          </cell>
          <cell r="R7">
            <v>1</v>
          </cell>
        </row>
        <row r="8">
          <cell r="D8">
            <v>1</v>
          </cell>
          <cell r="E8">
            <v>1</v>
          </cell>
          <cell r="F8">
            <v>0</v>
          </cell>
          <cell r="G8">
            <v>1</v>
          </cell>
          <cell r="H8">
            <v>1</v>
          </cell>
          <cell r="I8">
            <v>1</v>
          </cell>
          <cell r="J8">
            <v>0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</row>
        <row r="9">
          <cell r="D9">
            <v>0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1</v>
          </cell>
          <cell r="J10">
            <v>0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1</v>
          </cell>
          <cell r="E11">
            <v>1</v>
          </cell>
          <cell r="F11">
            <v>0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D12">
            <v>0</v>
          </cell>
          <cell r="E12">
            <v>1</v>
          </cell>
          <cell r="F12">
            <v>0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1</v>
          </cell>
          <cell r="I14">
            <v>1</v>
          </cell>
          <cell r="J14">
            <v>0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</row>
        <row r="15">
          <cell r="D15">
            <v>1</v>
          </cell>
          <cell r="E15">
            <v>1</v>
          </cell>
          <cell r="F15">
            <v>0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0</v>
          </cell>
          <cell r="Q15">
            <v>1</v>
          </cell>
          <cell r="R15">
            <v>1</v>
          </cell>
        </row>
        <row r="16"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D17">
            <v>1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2"/>
  <sheetViews>
    <sheetView tabSelected="1" topLeftCell="A7" workbookViewId="0">
      <selection activeCell="B9" sqref="B9:B24"/>
    </sheetView>
  </sheetViews>
  <sheetFormatPr defaultRowHeight="15" x14ac:dyDescent="0.25"/>
  <cols>
    <col min="1" max="1" width="4.42578125" customWidth="1"/>
    <col min="2" max="2" width="21.7109375" customWidth="1"/>
    <col min="3" max="22" width="3.5703125" customWidth="1"/>
    <col min="23" max="23" width="10.140625" customWidth="1"/>
    <col min="24" max="24" width="7.7109375" customWidth="1"/>
  </cols>
  <sheetData>
    <row r="1" spans="1:36" s="5" customFormat="1" ht="16.899999999999999" customHeight="1" x14ac:dyDescent="0.25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6" ht="21" customHeight="1" x14ac:dyDescent="0.25">
      <c r="A2" s="22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6" ht="17.45" customHeight="1" x14ac:dyDescent="0.25">
      <c r="A3" s="36" t="s">
        <v>50</v>
      </c>
      <c r="B3" s="36"/>
      <c r="C3" s="36"/>
      <c r="D3" s="36"/>
      <c r="E3" s="36"/>
      <c r="F3" s="36"/>
      <c r="G3" s="18"/>
      <c r="H3" s="18"/>
      <c r="I3" s="34" t="s">
        <v>12</v>
      </c>
      <c r="J3" s="34"/>
      <c r="K3" s="34"/>
      <c r="L3" s="34" t="s">
        <v>6</v>
      </c>
      <c r="M3" s="34"/>
      <c r="N3" s="34"/>
      <c r="O3" s="34">
        <v>5</v>
      </c>
      <c r="P3" s="34"/>
      <c r="Q3" s="34">
        <v>4</v>
      </c>
      <c r="R3" s="34"/>
      <c r="S3" s="34">
        <v>3</v>
      </c>
      <c r="T3" s="34"/>
      <c r="U3" s="34">
        <v>2</v>
      </c>
      <c r="V3" s="34"/>
      <c r="W3" s="33" t="s">
        <v>7</v>
      </c>
      <c r="Z3" s="37"/>
      <c r="AA3" s="37"/>
      <c r="AB3" s="30"/>
      <c r="AC3" s="30"/>
      <c r="AD3" s="30"/>
      <c r="AE3" s="30"/>
      <c r="AF3" s="30"/>
      <c r="AG3" s="30"/>
      <c r="AH3" s="31"/>
      <c r="AI3" s="26"/>
      <c r="AJ3" s="26"/>
    </row>
    <row r="4" spans="1:36" ht="16.149999999999999" customHeight="1" x14ac:dyDescent="0.25">
      <c r="A4" s="32" t="s">
        <v>4</v>
      </c>
      <c r="B4" s="32"/>
      <c r="C4" s="32"/>
      <c r="D4" s="32"/>
      <c r="E4" s="32"/>
      <c r="F4" s="32"/>
      <c r="G4" s="21"/>
      <c r="H4" s="21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  <c r="Z4" s="37"/>
      <c r="AA4" s="37"/>
      <c r="AB4" s="30"/>
      <c r="AC4" s="30"/>
      <c r="AD4" s="30"/>
      <c r="AE4" s="30"/>
      <c r="AF4" s="30"/>
      <c r="AG4" s="30"/>
      <c r="AH4" s="31"/>
      <c r="AI4" s="26"/>
      <c r="AJ4" s="26"/>
    </row>
    <row r="5" spans="1:36" ht="16.899999999999999" customHeight="1" x14ac:dyDescent="0.25">
      <c r="A5" s="36" t="s">
        <v>5</v>
      </c>
      <c r="B5" s="36"/>
      <c r="C5" s="36"/>
      <c r="D5" s="36"/>
      <c r="E5" s="36"/>
      <c r="F5" s="36"/>
      <c r="G5" s="18"/>
      <c r="H5" s="18"/>
      <c r="I5" s="34">
        <v>16</v>
      </c>
      <c r="J5" s="34"/>
      <c r="K5" s="34"/>
      <c r="L5" s="34">
        <v>16</v>
      </c>
      <c r="M5" s="34"/>
      <c r="N5" s="34"/>
      <c r="O5" s="34">
        <f>COUNTIF(X9:X24,5)</f>
        <v>7</v>
      </c>
      <c r="P5" s="34"/>
      <c r="Q5" s="34">
        <f>COUNTIF(X9:X24,4)</f>
        <v>6</v>
      </c>
      <c r="R5" s="34"/>
      <c r="S5" s="34">
        <f>COUNTIF(X9:X24,3)</f>
        <v>3</v>
      </c>
      <c r="T5" s="34"/>
      <c r="U5" s="34">
        <f>COUNTIF(X9:X24,2)</f>
        <v>0</v>
      </c>
      <c r="V5" s="34"/>
      <c r="W5" s="23">
        <f>((O5+Q5)/L5)*100</f>
        <v>81.25</v>
      </c>
      <c r="Z5" s="30"/>
      <c r="AA5" s="30"/>
      <c r="AB5" s="30"/>
      <c r="AC5" s="30"/>
      <c r="AD5" s="27"/>
      <c r="AE5" s="27"/>
      <c r="AF5" s="27"/>
      <c r="AG5" s="27"/>
      <c r="AH5" s="28"/>
      <c r="AI5" s="26"/>
      <c r="AJ5" s="26"/>
    </row>
    <row r="6" spans="1:36" ht="9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18" customHeight="1" x14ac:dyDescent="0.25">
      <c r="A7" s="38" t="s">
        <v>1</v>
      </c>
      <c r="B7" s="40" t="s">
        <v>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3" t="s">
        <v>11</v>
      </c>
      <c r="X7" s="45" t="s">
        <v>0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 ht="50.25" customHeight="1" x14ac:dyDescent="0.25">
      <c r="A8" s="39"/>
      <c r="B8" s="41"/>
      <c r="C8" s="15">
        <v>1</v>
      </c>
      <c r="D8" s="15">
        <f>C8+1</f>
        <v>2</v>
      </c>
      <c r="E8" s="15">
        <f t="shared" ref="E8:J8" si="0">D8+1</f>
        <v>3</v>
      </c>
      <c r="F8" s="15">
        <f t="shared" si="0"/>
        <v>4</v>
      </c>
      <c r="G8" s="15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5">
        <v>9</v>
      </c>
      <c r="L8" s="15">
        <v>10</v>
      </c>
      <c r="M8" s="15">
        <v>11</v>
      </c>
      <c r="N8" s="15">
        <v>12</v>
      </c>
      <c r="O8" s="15">
        <v>13</v>
      </c>
      <c r="P8" s="15">
        <v>14</v>
      </c>
      <c r="Q8" s="15">
        <v>15</v>
      </c>
      <c r="R8" s="15"/>
      <c r="S8" s="15"/>
      <c r="T8" s="15"/>
      <c r="U8" s="15"/>
      <c r="V8" s="15"/>
      <c r="W8" s="44"/>
      <c r="X8" s="46"/>
      <c r="AC8" s="2"/>
    </row>
    <row r="9" spans="1:36" ht="14.1" customHeight="1" x14ac:dyDescent="0.25">
      <c r="A9" s="19">
        <v>1</v>
      </c>
      <c r="B9" s="13" t="s">
        <v>9</v>
      </c>
      <c r="C9" s="20">
        <f>'[1]19.05 Промежуточная аттестация '!D3</f>
        <v>1</v>
      </c>
      <c r="D9" s="20">
        <f>'[1]19.05 Промежуточная аттестация '!E3</f>
        <v>0</v>
      </c>
      <c r="E9" s="20">
        <f>'[1]19.05 Промежуточная аттестация '!F3</f>
        <v>1</v>
      </c>
      <c r="F9" s="20">
        <f>'[1]19.05 Промежуточная аттестация '!G3</f>
        <v>1</v>
      </c>
      <c r="G9" s="20">
        <f>'[1]19.05 Промежуточная аттестация '!H3</f>
        <v>1</v>
      </c>
      <c r="H9" s="20">
        <f>'[1]19.05 Промежуточная аттестация '!I3</f>
        <v>1</v>
      </c>
      <c r="I9" s="29">
        <f>'[1]19.05 Промежуточная аттестация '!J3</f>
        <v>1</v>
      </c>
      <c r="J9" s="29">
        <f>'[1]19.05 Промежуточная аттестация '!K3</f>
        <v>1</v>
      </c>
      <c r="K9" s="20">
        <f>'[1]19.05 Промежуточная аттестация '!L3</f>
        <v>1</v>
      </c>
      <c r="L9" s="20">
        <f>'[1]19.05 Промежуточная аттестация '!M3</f>
        <v>1</v>
      </c>
      <c r="M9" s="20">
        <f>'[1]19.05 Промежуточная аттестация '!N3</f>
        <v>1</v>
      </c>
      <c r="N9" s="20">
        <f>'[1]19.05 Промежуточная аттестация '!O3</f>
        <v>1</v>
      </c>
      <c r="O9" s="20">
        <f>'[1]19.05 Промежуточная аттестация '!P3</f>
        <v>1</v>
      </c>
      <c r="P9" s="20">
        <f>'[1]19.05 Промежуточная аттестация '!Q3</f>
        <v>1</v>
      </c>
      <c r="Q9" s="20">
        <f>'[1]19.05 Промежуточная аттестация '!R3</f>
        <v>1</v>
      </c>
      <c r="R9" s="20"/>
      <c r="S9" s="20"/>
      <c r="T9" s="20"/>
      <c r="U9" s="20"/>
      <c r="V9" s="20"/>
      <c r="W9" s="20">
        <f t="shared" ref="W9:W24" si="1">SUM(C9:V9)</f>
        <v>14</v>
      </c>
      <c r="X9" s="3">
        <f>IF(W9&gt;=14,5,IF(W9&gt;=12,4,IF(W9&gt;=8,3,2)))</f>
        <v>5</v>
      </c>
    </row>
    <row r="10" spans="1:36" ht="14.1" customHeight="1" x14ac:dyDescent="0.25">
      <c r="A10" s="19">
        <v>2</v>
      </c>
      <c r="B10" s="13" t="s">
        <v>9</v>
      </c>
      <c r="C10" s="20">
        <v>1</v>
      </c>
      <c r="D10" s="29">
        <v>1</v>
      </c>
      <c r="E10" s="29">
        <f>'[1]19.05 Промежуточная аттестация '!F4</f>
        <v>0</v>
      </c>
      <c r="F10" s="29">
        <v>1</v>
      </c>
      <c r="G10" s="20">
        <v>1</v>
      </c>
      <c r="H10" s="29">
        <f>'[1]19.05 Промежуточная аттестация '!I4</f>
        <v>0</v>
      </c>
      <c r="I10" s="29">
        <v>1</v>
      </c>
      <c r="J10" s="29">
        <v>1</v>
      </c>
      <c r="K10" s="20">
        <v>1</v>
      </c>
      <c r="L10" s="20">
        <f>'[1]19.05 Промежуточная аттестация '!M4</f>
        <v>0</v>
      </c>
      <c r="M10" s="20">
        <f>'[1]19.05 Промежуточная аттестация '!N4</f>
        <v>0</v>
      </c>
      <c r="N10" s="20">
        <v>1</v>
      </c>
      <c r="O10" s="20">
        <v>1</v>
      </c>
      <c r="P10" s="20">
        <v>1</v>
      </c>
      <c r="Q10" s="20">
        <v>1</v>
      </c>
      <c r="R10" s="20"/>
      <c r="S10" s="20"/>
      <c r="T10" s="20"/>
      <c r="U10" s="20"/>
      <c r="V10" s="20"/>
      <c r="W10" s="20">
        <f t="shared" si="1"/>
        <v>11</v>
      </c>
      <c r="X10" s="3">
        <f t="shared" ref="X10:X24" si="2">IF(W10&gt;=14,5,IF(W10&gt;=12,4,IF(W10&gt;=8,3,2)))</f>
        <v>3</v>
      </c>
    </row>
    <row r="11" spans="1:36" ht="14.1" customHeight="1" x14ac:dyDescent="0.25">
      <c r="A11" s="19">
        <v>3</v>
      </c>
      <c r="B11" s="13" t="s">
        <v>9</v>
      </c>
      <c r="C11" s="20">
        <f>'[1]19.05 Промежуточная аттестация '!D5</f>
        <v>1</v>
      </c>
      <c r="D11" s="29">
        <f>'[1]19.05 Промежуточная аттестация '!E5</f>
        <v>1</v>
      </c>
      <c r="E11" s="29">
        <f>'[1]19.05 Промежуточная аттестация '!F5</f>
        <v>1</v>
      </c>
      <c r="F11" s="29">
        <f>'[1]19.05 Промежуточная аттестация '!G5</f>
        <v>0</v>
      </c>
      <c r="G11" s="29">
        <f>'[1]19.05 Промежуточная аттестация '!H5</f>
        <v>1</v>
      </c>
      <c r="H11" s="29">
        <f>'[1]19.05 Промежуточная аттестация '!I5</f>
        <v>1</v>
      </c>
      <c r="I11" s="29">
        <f>'[1]19.05 Промежуточная аттестация '!J5</f>
        <v>1</v>
      </c>
      <c r="J11" s="29">
        <f>'[1]19.05 Промежуточная аттестация '!K5</f>
        <v>1</v>
      </c>
      <c r="K11" s="20">
        <f>'[1]19.05 Промежуточная аттестация '!L5</f>
        <v>1</v>
      </c>
      <c r="L11" s="20">
        <f>'[1]19.05 Промежуточная аттестация '!M5</f>
        <v>1</v>
      </c>
      <c r="M11" s="20">
        <f>'[1]19.05 Промежуточная аттестация '!N5</f>
        <v>1</v>
      </c>
      <c r="N11" s="20">
        <f>'[1]19.05 Промежуточная аттестация '!O5</f>
        <v>1</v>
      </c>
      <c r="O11" s="20">
        <f>'[1]19.05 Промежуточная аттестация '!P5</f>
        <v>1</v>
      </c>
      <c r="P11" s="20">
        <f>'[1]19.05 Промежуточная аттестация '!Q5</f>
        <v>1</v>
      </c>
      <c r="Q11" s="20">
        <f>'[1]19.05 Промежуточная аттестация '!R5</f>
        <v>1</v>
      </c>
      <c r="R11" s="20"/>
      <c r="S11" s="20"/>
      <c r="T11" s="20"/>
      <c r="U11" s="20"/>
      <c r="V11" s="20"/>
      <c r="W11" s="20">
        <f t="shared" si="1"/>
        <v>14</v>
      </c>
      <c r="X11" s="3">
        <f t="shared" si="2"/>
        <v>5</v>
      </c>
    </row>
    <row r="12" spans="1:36" ht="14.1" customHeight="1" x14ac:dyDescent="0.25">
      <c r="A12" s="19">
        <v>4</v>
      </c>
      <c r="B12" s="13" t="s">
        <v>9</v>
      </c>
      <c r="C12" s="20">
        <f>'[1]19.05 Промежуточная аттестация '!D6</f>
        <v>0</v>
      </c>
      <c r="D12" s="29">
        <f>'[1]19.05 Промежуточная аттестация '!E6</f>
        <v>1</v>
      </c>
      <c r="E12" s="29">
        <f>'[1]19.05 Промежуточная аттестация '!F6</f>
        <v>1</v>
      </c>
      <c r="F12" s="29">
        <f>'[1]19.05 Промежуточная аттестация '!G6</f>
        <v>1</v>
      </c>
      <c r="G12" s="29">
        <f>'[1]19.05 Промежуточная аттестация '!H6</f>
        <v>1</v>
      </c>
      <c r="H12" s="29">
        <f>'[1]19.05 Промежуточная аттестация '!I6</f>
        <v>1</v>
      </c>
      <c r="I12" s="29">
        <f>'[1]19.05 Промежуточная аттестация '!J6</f>
        <v>1</v>
      </c>
      <c r="J12" s="29">
        <f>'[1]19.05 Промежуточная аттестация '!K6</f>
        <v>1</v>
      </c>
      <c r="K12" s="20">
        <f>'[1]19.05 Промежуточная аттестация '!L6</f>
        <v>1</v>
      </c>
      <c r="L12" s="20">
        <f>'[1]19.05 Промежуточная аттестация '!M6</f>
        <v>1</v>
      </c>
      <c r="M12" s="20">
        <f>'[1]19.05 Промежуточная аттестация '!N6</f>
        <v>1</v>
      </c>
      <c r="N12" s="20">
        <f>'[1]19.05 Промежуточная аттестация '!O6</f>
        <v>1</v>
      </c>
      <c r="O12" s="20">
        <f>'[1]19.05 Промежуточная аттестация '!P6</f>
        <v>1</v>
      </c>
      <c r="P12" s="20">
        <f>'[1]19.05 Промежуточная аттестация '!Q6</f>
        <v>1</v>
      </c>
      <c r="Q12" s="20">
        <f>'[1]19.05 Промежуточная аттестация '!R6</f>
        <v>1</v>
      </c>
      <c r="R12" s="20"/>
      <c r="S12" s="20"/>
      <c r="T12" s="20"/>
      <c r="U12" s="20"/>
      <c r="V12" s="20"/>
      <c r="W12" s="20">
        <f t="shared" si="1"/>
        <v>14</v>
      </c>
      <c r="X12" s="3">
        <f t="shared" si="2"/>
        <v>5</v>
      </c>
    </row>
    <row r="13" spans="1:36" ht="14.1" customHeight="1" x14ac:dyDescent="0.25">
      <c r="A13" s="19">
        <v>5</v>
      </c>
      <c r="B13" s="13" t="s">
        <v>9</v>
      </c>
      <c r="C13" s="20">
        <f>'[1]19.05 Промежуточная аттестация '!D7</f>
        <v>0</v>
      </c>
      <c r="D13" s="29">
        <f>'[1]19.05 Промежуточная аттестация '!E7</f>
        <v>0</v>
      </c>
      <c r="E13" s="29">
        <f>'[1]19.05 Промежуточная аттестация '!F7</f>
        <v>0</v>
      </c>
      <c r="F13" s="29">
        <f>'[1]19.05 Промежуточная аттестация '!G7</f>
        <v>1</v>
      </c>
      <c r="G13" s="29">
        <f>'[1]19.05 Промежуточная аттестация '!H7</f>
        <v>1</v>
      </c>
      <c r="H13" s="29">
        <f>'[1]19.05 Промежуточная аттестация '!I7</f>
        <v>1</v>
      </c>
      <c r="I13" s="29">
        <f>'[1]19.05 Промежуточная аттестация '!J7</f>
        <v>1</v>
      </c>
      <c r="J13" s="29">
        <f>'[1]19.05 Промежуточная аттестация '!K7</f>
        <v>1</v>
      </c>
      <c r="K13" s="20">
        <f>'[1]19.05 Промежуточная аттестация '!L7</f>
        <v>1</v>
      </c>
      <c r="L13" s="20">
        <f>'[1]19.05 Промежуточная аттестация '!M7</f>
        <v>1</v>
      </c>
      <c r="M13" s="20">
        <f>'[1]19.05 Промежуточная аттестация '!N7</f>
        <v>1</v>
      </c>
      <c r="N13" s="20">
        <f>'[1]19.05 Промежуточная аттестация '!O7</f>
        <v>1</v>
      </c>
      <c r="O13" s="20">
        <v>0</v>
      </c>
      <c r="P13" s="20">
        <f>'[1]19.05 Промежуточная аттестация '!Q7</f>
        <v>1</v>
      </c>
      <c r="Q13" s="20">
        <f>'[1]19.05 Промежуточная аттестация '!R7</f>
        <v>1</v>
      </c>
      <c r="R13" s="20"/>
      <c r="S13" s="20"/>
      <c r="T13" s="20"/>
      <c r="U13" s="20"/>
      <c r="V13" s="20"/>
      <c r="W13" s="20">
        <f t="shared" si="1"/>
        <v>11</v>
      </c>
      <c r="X13" s="3">
        <f t="shared" si="2"/>
        <v>3</v>
      </c>
    </row>
    <row r="14" spans="1:36" ht="14.1" customHeight="1" x14ac:dyDescent="0.25">
      <c r="A14" s="19">
        <v>6</v>
      </c>
      <c r="B14" s="13" t="s">
        <v>9</v>
      </c>
      <c r="C14" s="20">
        <f>'[1]19.05 Промежуточная аттестация '!D8</f>
        <v>1</v>
      </c>
      <c r="D14" s="20">
        <f>'[1]19.05 Промежуточная аттестация '!E8</f>
        <v>1</v>
      </c>
      <c r="E14" s="20">
        <f>'[1]19.05 Промежуточная аттестация '!F8</f>
        <v>0</v>
      </c>
      <c r="F14" s="20">
        <f>'[1]19.05 Промежуточная аттестация '!G8</f>
        <v>1</v>
      </c>
      <c r="G14" s="20">
        <f>'[1]19.05 Промежуточная аттестация '!H8</f>
        <v>1</v>
      </c>
      <c r="H14" s="29">
        <f>'[1]19.05 Промежуточная аттестация '!I8</f>
        <v>1</v>
      </c>
      <c r="I14" s="29">
        <f>'[1]19.05 Промежуточная аттестация '!J8</f>
        <v>0</v>
      </c>
      <c r="J14" s="29">
        <f>'[1]19.05 Промежуточная аттестация '!K8</f>
        <v>1</v>
      </c>
      <c r="K14" s="20">
        <f>'[1]19.05 Промежуточная аттестация '!L8</f>
        <v>1</v>
      </c>
      <c r="L14" s="20">
        <f>'[1]19.05 Промежуточная аттестация '!M8</f>
        <v>1</v>
      </c>
      <c r="M14" s="20">
        <f>'[1]19.05 Промежуточная аттестация '!N8</f>
        <v>1</v>
      </c>
      <c r="N14" s="20">
        <f>'[1]19.05 Промежуточная аттестация '!O8</f>
        <v>1</v>
      </c>
      <c r="O14" s="20">
        <f>'[1]19.05 Промежуточная аттестация '!P8</f>
        <v>1</v>
      </c>
      <c r="P14" s="20">
        <f>'[1]19.05 Промежуточная аттестация '!Q8</f>
        <v>1</v>
      </c>
      <c r="Q14" s="20">
        <f>'[1]19.05 Промежуточная аттестация '!R8</f>
        <v>1</v>
      </c>
      <c r="R14" s="20"/>
      <c r="S14" s="20"/>
      <c r="T14" s="20"/>
      <c r="U14" s="20"/>
      <c r="V14" s="20"/>
      <c r="W14" s="20">
        <f t="shared" si="1"/>
        <v>13</v>
      </c>
      <c r="X14" s="3">
        <f t="shared" si="2"/>
        <v>4</v>
      </c>
    </row>
    <row r="15" spans="1:36" ht="14.1" customHeight="1" x14ac:dyDescent="0.25">
      <c r="A15" s="19">
        <v>7</v>
      </c>
      <c r="B15" s="13" t="s">
        <v>9</v>
      </c>
      <c r="C15" s="20">
        <f>'[1]19.05 Промежуточная аттестация '!D9</f>
        <v>0</v>
      </c>
      <c r="D15" s="29">
        <f>'[1]19.05 Промежуточная аттестация '!E9</f>
        <v>1</v>
      </c>
      <c r="E15" s="29">
        <f>'[1]19.05 Промежуточная аттестация '!F9</f>
        <v>1</v>
      </c>
      <c r="F15" s="29">
        <f>'[1]19.05 Промежуточная аттестация '!G9</f>
        <v>1</v>
      </c>
      <c r="G15" s="29">
        <f>'[1]19.05 Промежуточная аттестация '!H9</f>
        <v>1</v>
      </c>
      <c r="H15" s="20">
        <f>'[1]19.05 Промежуточная аттестация '!I9</f>
        <v>1</v>
      </c>
      <c r="I15" s="29">
        <f>'[1]19.05 Промежуточная аттестация '!J9</f>
        <v>1</v>
      </c>
      <c r="J15" s="29">
        <f>'[1]19.05 Промежуточная аттестация '!K9</f>
        <v>1</v>
      </c>
      <c r="K15" s="20">
        <f>'[1]19.05 Промежуточная аттестация '!L9</f>
        <v>1</v>
      </c>
      <c r="L15" s="20">
        <f>'[1]19.05 Промежуточная аттестация '!M9</f>
        <v>1</v>
      </c>
      <c r="M15" s="20">
        <f>'[1]19.05 Промежуточная аттестация '!N9</f>
        <v>1</v>
      </c>
      <c r="N15" s="20">
        <f>'[1]19.05 Промежуточная аттестация '!O9</f>
        <v>1</v>
      </c>
      <c r="O15" s="20">
        <f>'[1]19.05 Промежуточная аттестация '!P9</f>
        <v>1</v>
      </c>
      <c r="P15" s="20">
        <f>'[1]19.05 Промежуточная аттестация '!Q9</f>
        <v>1</v>
      </c>
      <c r="Q15" s="20">
        <f>'[1]19.05 Промежуточная аттестация '!R9</f>
        <v>1</v>
      </c>
      <c r="R15" s="20"/>
      <c r="S15" s="20"/>
      <c r="T15" s="20"/>
      <c r="U15" s="20"/>
      <c r="V15" s="20"/>
      <c r="W15" s="20">
        <f t="shared" si="1"/>
        <v>14</v>
      </c>
      <c r="X15" s="3">
        <f t="shared" si="2"/>
        <v>5</v>
      </c>
    </row>
    <row r="16" spans="1:36" ht="14.1" customHeight="1" x14ac:dyDescent="0.25">
      <c r="A16" s="19">
        <v>8</v>
      </c>
      <c r="B16" s="13" t="s">
        <v>9</v>
      </c>
      <c r="C16" s="20">
        <f>'[1]19.05 Промежуточная аттестация '!D10</f>
        <v>1</v>
      </c>
      <c r="D16" s="20">
        <f>'[1]19.05 Промежуточная аттестация '!E10</f>
        <v>1</v>
      </c>
      <c r="E16" s="20">
        <f>'[1]19.05 Промежуточная аттестация '!F10</f>
        <v>0</v>
      </c>
      <c r="F16" s="20">
        <f>'[1]19.05 Промежуточная аттестация '!G10</f>
        <v>0</v>
      </c>
      <c r="G16" s="20">
        <f>'[1]19.05 Промежуточная аттестация '!H10</f>
        <v>1</v>
      </c>
      <c r="H16" s="20">
        <f>'[1]19.05 Промежуточная аттестация '!I10</f>
        <v>1</v>
      </c>
      <c r="I16" s="29">
        <f>'[1]19.05 Промежуточная аттестация '!J10</f>
        <v>0</v>
      </c>
      <c r="J16" s="29">
        <f>'[1]19.05 Промежуточная аттестация '!K10</f>
        <v>1</v>
      </c>
      <c r="K16" s="20">
        <f>'[1]19.05 Промежуточная аттестация '!L10</f>
        <v>1</v>
      </c>
      <c r="L16" s="20">
        <f>'[1]19.05 Промежуточная аттестация '!M10</f>
        <v>1</v>
      </c>
      <c r="M16" s="20">
        <f>'[1]19.05 Промежуточная аттестация '!N10</f>
        <v>1</v>
      </c>
      <c r="N16" s="20">
        <f>'[1]19.05 Промежуточная аттестация '!O10</f>
        <v>1</v>
      </c>
      <c r="O16" s="20">
        <f>'[1]19.05 Промежуточная аттестация '!P10</f>
        <v>1</v>
      </c>
      <c r="P16" s="20">
        <f>'[1]19.05 Промежуточная аттестация '!Q10</f>
        <v>1</v>
      </c>
      <c r="Q16" s="20">
        <f>'[1]19.05 Промежуточная аттестация '!R10</f>
        <v>1</v>
      </c>
      <c r="R16" s="20"/>
      <c r="S16" s="20"/>
      <c r="T16" s="20"/>
      <c r="U16" s="20"/>
      <c r="V16" s="20"/>
      <c r="W16" s="20">
        <f t="shared" si="1"/>
        <v>12</v>
      </c>
      <c r="X16" s="3">
        <f t="shared" si="2"/>
        <v>4</v>
      </c>
    </row>
    <row r="17" spans="1:25" ht="14.1" customHeight="1" x14ac:dyDescent="0.25">
      <c r="A17" s="19">
        <v>9</v>
      </c>
      <c r="B17" s="13" t="s">
        <v>9</v>
      </c>
      <c r="C17" s="20">
        <f>'[1]19.05 Промежуточная аттестация '!D11</f>
        <v>1</v>
      </c>
      <c r="D17" s="29">
        <f>'[1]19.05 Промежуточная аттестация '!E11</f>
        <v>1</v>
      </c>
      <c r="E17" s="29">
        <f>'[1]19.05 Промежуточная аттестация '!F11</f>
        <v>0</v>
      </c>
      <c r="F17" s="29">
        <f>'[1]19.05 Промежуточная аттестация '!G11</f>
        <v>1</v>
      </c>
      <c r="G17" s="29">
        <f>'[1]19.05 Промежуточная аттестация '!H11</f>
        <v>1</v>
      </c>
      <c r="H17" s="29">
        <f>'[1]19.05 Промежуточная аттестация '!I11</f>
        <v>1</v>
      </c>
      <c r="I17" s="29">
        <f>'[1]19.05 Промежуточная аттестация '!J11</f>
        <v>1</v>
      </c>
      <c r="J17" s="29">
        <f>'[1]19.05 Промежуточная аттестация '!K11</f>
        <v>1</v>
      </c>
      <c r="K17" s="20">
        <f>'[1]19.05 Промежуточная аттестация '!L11</f>
        <v>1</v>
      </c>
      <c r="L17" s="20">
        <f>'[1]19.05 Промежуточная аттестация '!M11</f>
        <v>1</v>
      </c>
      <c r="M17" s="20">
        <f>'[1]19.05 Промежуточная аттестация '!N11</f>
        <v>1</v>
      </c>
      <c r="N17" s="20">
        <f>'[1]19.05 Промежуточная аттестация '!O11</f>
        <v>1</v>
      </c>
      <c r="O17" s="20">
        <f>'[1]19.05 Промежуточная аттестация '!P11</f>
        <v>1</v>
      </c>
      <c r="P17" s="20">
        <f>'[1]19.05 Промежуточная аттестация '!Q11</f>
        <v>1</v>
      </c>
      <c r="Q17" s="20">
        <f>'[1]19.05 Промежуточная аттестация '!R11</f>
        <v>1</v>
      </c>
      <c r="R17" s="20"/>
      <c r="S17" s="20"/>
      <c r="T17" s="20"/>
      <c r="U17" s="20"/>
      <c r="V17" s="20"/>
      <c r="W17" s="20">
        <f t="shared" si="1"/>
        <v>14</v>
      </c>
      <c r="X17" s="3">
        <f t="shared" si="2"/>
        <v>5</v>
      </c>
    </row>
    <row r="18" spans="1:25" ht="14.1" customHeight="1" x14ac:dyDescent="0.25">
      <c r="A18" s="19">
        <v>10</v>
      </c>
      <c r="B18" s="13" t="s">
        <v>9</v>
      </c>
      <c r="C18" s="10">
        <f>'[1]19.05 Промежуточная аттестация '!D12</f>
        <v>0</v>
      </c>
      <c r="D18" s="10">
        <f>'[1]19.05 Промежуточная аттестация '!E12</f>
        <v>1</v>
      </c>
      <c r="E18" s="10">
        <f>'[1]19.05 Промежуточная аттестация '!F12</f>
        <v>0</v>
      </c>
      <c r="F18" s="10">
        <f>'[1]19.05 Промежуточная аттестация '!G12</f>
        <v>1</v>
      </c>
      <c r="G18" s="10">
        <f>'[1]19.05 Промежуточная аттестация '!H12</f>
        <v>1</v>
      </c>
      <c r="H18" s="29">
        <f>'[1]19.05 Промежуточная аттестация '!I12</f>
        <v>1</v>
      </c>
      <c r="I18" s="10">
        <f>'[1]19.05 Промежуточная аттестация '!J12</f>
        <v>1</v>
      </c>
      <c r="J18" s="10">
        <f>'[1]19.05 Промежуточная аттестация '!K12</f>
        <v>1</v>
      </c>
      <c r="K18" s="10">
        <f>'[1]19.05 Промежуточная аттестация '!L12</f>
        <v>1</v>
      </c>
      <c r="L18" s="10">
        <f>'[1]19.05 Промежуточная аттестация '!M12</f>
        <v>1</v>
      </c>
      <c r="M18" s="10">
        <f>'[1]19.05 Промежуточная аттестация '!N12</f>
        <v>1</v>
      </c>
      <c r="N18" s="10">
        <f>'[1]19.05 Промежуточная аттестация '!O12</f>
        <v>1</v>
      </c>
      <c r="O18" s="10">
        <f>'[1]19.05 Промежуточная аттестация '!P12</f>
        <v>1</v>
      </c>
      <c r="P18" s="10">
        <f>'[1]19.05 Промежуточная аттестация '!Q12</f>
        <v>1</v>
      </c>
      <c r="Q18" s="10">
        <f>'[1]19.05 Промежуточная аттестация '!R12</f>
        <v>1</v>
      </c>
      <c r="R18" s="10"/>
      <c r="S18" s="10"/>
      <c r="T18" s="10"/>
      <c r="U18" s="20"/>
      <c r="V18" s="10"/>
      <c r="W18" s="20">
        <f t="shared" si="1"/>
        <v>13</v>
      </c>
      <c r="X18" s="3">
        <f t="shared" si="2"/>
        <v>4</v>
      </c>
    </row>
    <row r="19" spans="1:25" ht="14.1" customHeight="1" x14ac:dyDescent="0.25">
      <c r="A19" s="19">
        <v>11</v>
      </c>
      <c r="B19" s="13" t="s">
        <v>9</v>
      </c>
      <c r="C19" s="20">
        <f>'[1]19.05 Промежуточная аттестация '!D13</f>
        <v>1</v>
      </c>
      <c r="D19" s="29">
        <f>'[1]19.05 Промежуточная аттестация '!E13</f>
        <v>1</v>
      </c>
      <c r="E19" s="29">
        <f>'[1]19.05 Промежуточная аттестация '!F13</f>
        <v>0</v>
      </c>
      <c r="F19" s="29">
        <f>'[1]19.05 Промежуточная аттестация '!G13</f>
        <v>1</v>
      </c>
      <c r="G19" s="29">
        <f>'[1]19.05 Промежуточная аттестация '!H13</f>
        <v>0</v>
      </c>
      <c r="H19" s="29">
        <f>'[1]19.05 Промежуточная аттестация '!I13</f>
        <v>1</v>
      </c>
      <c r="I19" s="29">
        <f>'[1]19.05 Промежуточная аттестация '!J13</f>
        <v>1</v>
      </c>
      <c r="J19" s="29">
        <f>'[1]19.05 Промежуточная аттестация '!K13</f>
        <v>1</v>
      </c>
      <c r="K19" s="20">
        <f>'[1]19.05 Промежуточная аттестация '!L13</f>
        <v>1</v>
      </c>
      <c r="L19" s="20">
        <f>'[1]19.05 Промежуточная аттестация '!M13</f>
        <v>1</v>
      </c>
      <c r="M19" s="20">
        <f>'[1]19.05 Промежуточная аттестация '!N13</f>
        <v>1</v>
      </c>
      <c r="N19" s="20">
        <f>'[1]19.05 Промежуточная аттестация '!O13</f>
        <v>1</v>
      </c>
      <c r="O19" s="20">
        <f>'[1]19.05 Промежуточная аттестация '!P13</f>
        <v>1</v>
      </c>
      <c r="P19" s="20">
        <f>'[1]19.05 Промежуточная аттестация '!Q13</f>
        <v>1</v>
      </c>
      <c r="Q19" s="20">
        <f>'[1]19.05 Промежуточная аттестация '!R13</f>
        <v>1</v>
      </c>
      <c r="R19" s="20"/>
      <c r="S19" s="20"/>
      <c r="T19" s="20"/>
      <c r="U19" s="20"/>
      <c r="V19" s="20"/>
      <c r="W19" s="20">
        <f t="shared" si="1"/>
        <v>13</v>
      </c>
      <c r="X19" s="3">
        <f t="shared" si="2"/>
        <v>4</v>
      </c>
    </row>
    <row r="20" spans="1:25" ht="14.1" customHeight="1" x14ac:dyDescent="0.25">
      <c r="A20" s="19">
        <v>12</v>
      </c>
      <c r="B20" s="13" t="s">
        <v>9</v>
      </c>
      <c r="C20" s="20">
        <f>'[1]19.05 Промежуточная аттестация '!D14</f>
        <v>1</v>
      </c>
      <c r="D20" s="29">
        <f>'[1]19.05 Промежуточная аттестация '!E14</f>
        <v>1</v>
      </c>
      <c r="E20" s="29">
        <f>'[1]19.05 Промежуточная аттестация '!F14</f>
        <v>0</v>
      </c>
      <c r="F20" s="29">
        <f>'[1]19.05 Промежуточная аттестация '!G14</f>
        <v>0</v>
      </c>
      <c r="G20" s="29">
        <f>'[1]19.05 Промежуточная аттестация '!H14</f>
        <v>1</v>
      </c>
      <c r="H20" s="29">
        <f>'[1]19.05 Промежуточная аттестация '!I14</f>
        <v>1</v>
      </c>
      <c r="I20" s="29">
        <f>'[1]19.05 Промежуточная аттестация '!J14</f>
        <v>0</v>
      </c>
      <c r="J20" s="29">
        <f>'[1]19.05 Промежуточная аттестация '!K14</f>
        <v>1</v>
      </c>
      <c r="K20" s="20">
        <f>'[1]19.05 Промежуточная аттестация '!L14</f>
        <v>1</v>
      </c>
      <c r="L20" s="20">
        <f>'[1]19.05 Промежуточная аттестация '!M14</f>
        <v>1</v>
      </c>
      <c r="M20" s="20">
        <f>'[1]19.05 Промежуточная аттестация '!N14</f>
        <v>1</v>
      </c>
      <c r="N20" s="20">
        <f>'[1]19.05 Промежуточная аттестация '!O14</f>
        <v>1</v>
      </c>
      <c r="O20" s="20">
        <f>'[1]19.05 Промежуточная аттестация '!P14</f>
        <v>1</v>
      </c>
      <c r="P20" s="20">
        <f>'[1]19.05 Промежуточная аттестация '!Q14</f>
        <v>1</v>
      </c>
      <c r="Q20" s="20">
        <v>0</v>
      </c>
      <c r="R20" s="20"/>
      <c r="S20" s="20"/>
      <c r="T20" s="20"/>
      <c r="U20" s="20"/>
      <c r="V20" s="20"/>
      <c r="W20" s="20">
        <f t="shared" si="1"/>
        <v>11</v>
      </c>
      <c r="X20" s="3">
        <f t="shared" si="2"/>
        <v>3</v>
      </c>
    </row>
    <row r="21" spans="1:25" ht="14.1" customHeight="1" x14ac:dyDescent="0.25">
      <c r="A21" s="19">
        <v>13</v>
      </c>
      <c r="B21" s="13" t="s">
        <v>9</v>
      </c>
      <c r="C21" s="20">
        <f>'[1]19.05 Промежуточная аттестация '!D15</f>
        <v>1</v>
      </c>
      <c r="D21" s="29">
        <f>'[1]19.05 Промежуточная аттестация '!E15</f>
        <v>1</v>
      </c>
      <c r="E21" s="29">
        <f>'[1]19.05 Промежуточная аттестация '!F15</f>
        <v>0</v>
      </c>
      <c r="F21" s="29">
        <f>'[1]19.05 Промежуточная аттестация '!G15</f>
        <v>1</v>
      </c>
      <c r="G21" s="29">
        <f>'[1]19.05 Промежуточная аттестация '!H15</f>
        <v>1</v>
      </c>
      <c r="H21" s="29">
        <f>'[1]19.05 Промежуточная аттестация '!I15</f>
        <v>1</v>
      </c>
      <c r="I21" s="29">
        <f>'[1]19.05 Промежуточная аттестация '!J15</f>
        <v>1</v>
      </c>
      <c r="J21" s="29">
        <f>'[1]19.05 Промежуточная аттестация '!K15</f>
        <v>1</v>
      </c>
      <c r="K21" s="20">
        <f>'[1]19.05 Промежуточная аттестация '!L15</f>
        <v>1</v>
      </c>
      <c r="L21" s="20">
        <f>'[1]19.05 Промежуточная аттестация '!M15</f>
        <v>1</v>
      </c>
      <c r="M21" s="20">
        <f>'[1]19.05 Промежуточная аттестация '!N15</f>
        <v>1</v>
      </c>
      <c r="N21" s="20">
        <f>'[1]19.05 Промежуточная аттестация '!O15</f>
        <v>1</v>
      </c>
      <c r="O21" s="20">
        <f>'[1]19.05 Промежуточная аттестация '!P15</f>
        <v>0</v>
      </c>
      <c r="P21" s="20">
        <f>'[1]19.05 Промежуточная аттестация '!Q15</f>
        <v>1</v>
      </c>
      <c r="Q21" s="20">
        <f>'[1]19.05 Промежуточная аттестация '!R15</f>
        <v>1</v>
      </c>
      <c r="R21" s="20"/>
      <c r="S21" s="20"/>
      <c r="T21" s="20"/>
      <c r="U21" s="20"/>
      <c r="V21" s="20"/>
      <c r="W21" s="20">
        <f t="shared" si="1"/>
        <v>13</v>
      </c>
      <c r="X21" s="3">
        <f t="shared" si="2"/>
        <v>4</v>
      </c>
    </row>
    <row r="22" spans="1:25" ht="14.1" customHeight="1" x14ac:dyDescent="0.25">
      <c r="A22" s="19">
        <v>14</v>
      </c>
      <c r="B22" s="13" t="s">
        <v>9</v>
      </c>
      <c r="C22" s="20">
        <f>'[1]19.05 Промежуточная аттестация '!D16</f>
        <v>0</v>
      </c>
      <c r="D22" s="20">
        <f>'[1]19.05 Промежуточная аттестация '!E16</f>
        <v>0</v>
      </c>
      <c r="E22" s="20">
        <f>'[1]19.05 Промежуточная аттестация '!F16</f>
        <v>1</v>
      </c>
      <c r="F22" s="20">
        <f>'[1]19.05 Промежуточная аттестация '!G16</f>
        <v>1</v>
      </c>
      <c r="G22" s="20">
        <f>'[1]19.05 Промежуточная аттестация '!H16</f>
        <v>1</v>
      </c>
      <c r="H22" s="29">
        <f>'[1]19.05 Промежуточная аттестация '!I16</f>
        <v>1</v>
      </c>
      <c r="I22" s="29">
        <f>'[1]19.05 Промежуточная аттестация '!J16</f>
        <v>1</v>
      </c>
      <c r="J22" s="29">
        <f>'[1]19.05 Промежуточная аттестация '!K16</f>
        <v>1</v>
      </c>
      <c r="K22" s="20">
        <f>'[1]19.05 Промежуточная аттестация '!L16</f>
        <v>1</v>
      </c>
      <c r="L22" s="20">
        <f>'[1]19.05 Промежуточная аттестация '!M16</f>
        <v>1</v>
      </c>
      <c r="M22" s="20">
        <f>'[1]19.05 Промежуточная аттестация '!N16</f>
        <v>1</v>
      </c>
      <c r="N22" s="20">
        <f>'[1]19.05 Промежуточная аттестация '!O16</f>
        <v>1</v>
      </c>
      <c r="O22" s="20">
        <f>'[1]19.05 Промежуточная аттестация '!P16</f>
        <v>1</v>
      </c>
      <c r="P22" s="20">
        <f>'[1]19.05 Промежуточная аттестация '!Q16</f>
        <v>1</v>
      </c>
      <c r="Q22" s="20">
        <f>'[1]19.05 Промежуточная аттестация '!R16</f>
        <v>1</v>
      </c>
      <c r="R22" s="20"/>
      <c r="S22" s="20"/>
      <c r="T22" s="20"/>
      <c r="U22" s="20"/>
      <c r="V22" s="20"/>
      <c r="W22" s="20">
        <f t="shared" si="1"/>
        <v>13</v>
      </c>
      <c r="X22" s="3">
        <f t="shared" si="2"/>
        <v>4</v>
      </c>
    </row>
    <row r="23" spans="1:25" ht="14.1" customHeight="1" x14ac:dyDescent="0.25">
      <c r="A23" s="19">
        <v>15</v>
      </c>
      <c r="B23" s="13" t="s">
        <v>9</v>
      </c>
      <c r="C23" s="20">
        <f>'[1]19.05 Промежуточная аттестация '!D17</f>
        <v>1</v>
      </c>
      <c r="D23" s="20">
        <f>'[1]19.05 Промежуточная аттестация '!E17</f>
        <v>1</v>
      </c>
      <c r="E23" s="20">
        <f>'[1]19.05 Промежуточная аттестация '!F17</f>
        <v>0</v>
      </c>
      <c r="F23" s="20">
        <f>'[1]19.05 Промежуточная аттестация '!G17</f>
        <v>1</v>
      </c>
      <c r="G23" s="20">
        <f>'[1]19.05 Промежуточная аттестация '!H17</f>
        <v>1</v>
      </c>
      <c r="H23" s="29">
        <f>'[1]19.05 Промежуточная аттестация '!I17</f>
        <v>1</v>
      </c>
      <c r="I23" s="29">
        <f>'[1]19.05 Промежуточная аттестация '!J17</f>
        <v>1</v>
      </c>
      <c r="J23" s="29">
        <f>'[1]19.05 Промежуточная аттестация '!K17</f>
        <v>1</v>
      </c>
      <c r="K23" s="20">
        <f>'[1]19.05 Промежуточная аттестация '!L17</f>
        <v>1</v>
      </c>
      <c r="L23" s="20">
        <f>'[1]19.05 Промежуточная аттестация '!M17</f>
        <v>1</v>
      </c>
      <c r="M23" s="20">
        <f>'[1]19.05 Промежуточная аттестация '!N17</f>
        <v>1</v>
      </c>
      <c r="N23" s="20">
        <f>'[1]19.05 Промежуточная аттестация '!O17</f>
        <v>1</v>
      </c>
      <c r="O23" s="20">
        <f>'[1]19.05 Промежуточная аттестация '!P17</f>
        <v>1</v>
      </c>
      <c r="P23" s="20">
        <f>'[1]19.05 Промежуточная аттестация '!Q17</f>
        <v>1</v>
      </c>
      <c r="Q23" s="20">
        <f>'[1]19.05 Промежуточная аттестация '!R17</f>
        <v>1</v>
      </c>
      <c r="R23" s="20"/>
      <c r="S23" s="20"/>
      <c r="T23" s="20"/>
      <c r="U23" s="20"/>
      <c r="V23" s="20"/>
      <c r="W23" s="20">
        <f t="shared" si="1"/>
        <v>14</v>
      </c>
      <c r="X23" s="3">
        <f t="shared" si="2"/>
        <v>5</v>
      </c>
    </row>
    <row r="24" spans="1:25" ht="14.1" customHeight="1" x14ac:dyDescent="0.25">
      <c r="A24" s="19">
        <v>16</v>
      </c>
      <c r="B24" s="13" t="s">
        <v>9</v>
      </c>
      <c r="C24" s="20">
        <f>'[1]19.05 Промежуточная аттестация '!D18</f>
        <v>1</v>
      </c>
      <c r="D24" s="20">
        <f>'[1]19.05 Промежуточная аттестация '!E18</f>
        <v>1</v>
      </c>
      <c r="E24" s="20">
        <f>'[1]19.05 Промежуточная аттестация '!F18</f>
        <v>1</v>
      </c>
      <c r="F24" s="20">
        <f>'[1]19.05 Промежуточная аттестация '!G18</f>
        <v>1</v>
      </c>
      <c r="G24" s="20">
        <f>'[1]19.05 Промежуточная аттестация '!H18</f>
        <v>1</v>
      </c>
      <c r="H24" s="29">
        <f>'[1]19.05 Промежуточная аттестация '!I18</f>
        <v>1</v>
      </c>
      <c r="I24" s="29">
        <f>'[1]19.05 Промежуточная аттестация '!J18</f>
        <v>1</v>
      </c>
      <c r="J24" s="29">
        <f>'[1]19.05 Промежуточная аттестация '!K18</f>
        <v>1</v>
      </c>
      <c r="K24" s="20">
        <f>'[1]19.05 Промежуточная аттестация '!L18</f>
        <v>1</v>
      </c>
      <c r="L24" s="20">
        <f>'[1]19.05 Промежуточная аттестация '!M18</f>
        <v>1</v>
      </c>
      <c r="M24" s="20">
        <f>'[1]19.05 Промежуточная аттестация '!N18</f>
        <v>1</v>
      </c>
      <c r="N24" s="20">
        <f>'[1]19.05 Промежуточная аттестация '!O18</f>
        <v>1</v>
      </c>
      <c r="O24" s="20">
        <f>'[1]19.05 Промежуточная аттестация '!P18</f>
        <v>1</v>
      </c>
      <c r="P24" s="20">
        <f>'[1]19.05 Промежуточная аттестация '!Q18</f>
        <v>1</v>
      </c>
      <c r="Q24" s="20">
        <f>'[1]19.05 Промежуточная аттестация '!R18</f>
        <v>1</v>
      </c>
      <c r="R24" s="20"/>
      <c r="S24" s="20"/>
      <c r="T24" s="20"/>
      <c r="U24" s="20"/>
      <c r="V24" s="20"/>
      <c r="W24" s="20">
        <f t="shared" si="1"/>
        <v>15</v>
      </c>
      <c r="X24" s="3">
        <f t="shared" si="2"/>
        <v>5</v>
      </c>
    </row>
    <row r="25" spans="1:25" ht="14.1" customHeight="1" x14ac:dyDescent="0.25">
      <c r="A25" s="47" t="s">
        <v>2</v>
      </c>
      <c r="B25" s="48"/>
      <c r="C25" s="11">
        <f>SUM(C9:C24)</f>
        <v>11</v>
      </c>
      <c r="D25" s="11">
        <f t="shared" ref="D25:Q25" si="3">SUM(D9:D24)</f>
        <v>13</v>
      </c>
      <c r="E25" s="11">
        <f t="shared" si="3"/>
        <v>6</v>
      </c>
      <c r="F25" s="11">
        <f t="shared" si="3"/>
        <v>13</v>
      </c>
      <c r="G25" s="11">
        <f t="shared" si="3"/>
        <v>15</v>
      </c>
      <c r="H25" s="11">
        <f t="shared" si="3"/>
        <v>15</v>
      </c>
      <c r="I25" s="11">
        <f t="shared" si="3"/>
        <v>13</v>
      </c>
      <c r="J25" s="11">
        <f t="shared" si="3"/>
        <v>16</v>
      </c>
      <c r="K25" s="11">
        <f t="shared" si="3"/>
        <v>16</v>
      </c>
      <c r="L25" s="11">
        <f t="shared" si="3"/>
        <v>15</v>
      </c>
      <c r="M25" s="11">
        <f t="shared" si="3"/>
        <v>15</v>
      </c>
      <c r="N25" s="11">
        <f t="shared" si="3"/>
        <v>16</v>
      </c>
      <c r="O25" s="11">
        <f t="shared" si="3"/>
        <v>14</v>
      </c>
      <c r="P25" s="11">
        <f t="shared" si="3"/>
        <v>16</v>
      </c>
      <c r="Q25" s="11">
        <f t="shared" si="3"/>
        <v>15</v>
      </c>
      <c r="R25" s="11"/>
      <c r="S25" s="11"/>
      <c r="T25" s="11"/>
      <c r="U25" s="11"/>
      <c r="V25" s="11"/>
      <c r="W25" s="8"/>
      <c r="X25" s="7">
        <f>(SUM(X9:X24))/COUNTIF(X9:X24,"&gt;0")</f>
        <v>4.25</v>
      </c>
    </row>
    <row r="26" spans="1:25" ht="14.1" customHeight="1" thickBot="1" x14ac:dyDescent="0.3">
      <c r="A26" s="49" t="s">
        <v>8</v>
      </c>
      <c r="B26" s="50"/>
      <c r="C26" s="12">
        <f>(C25/16)*100</f>
        <v>68.75</v>
      </c>
      <c r="D26" s="12">
        <f t="shared" ref="D26:Q26" si="4">(D25/16)*100</f>
        <v>81.25</v>
      </c>
      <c r="E26" s="12">
        <f t="shared" si="4"/>
        <v>37.5</v>
      </c>
      <c r="F26" s="12">
        <f t="shared" si="4"/>
        <v>81.25</v>
      </c>
      <c r="G26" s="12">
        <f t="shared" si="4"/>
        <v>93.75</v>
      </c>
      <c r="H26" s="12">
        <f t="shared" si="4"/>
        <v>93.75</v>
      </c>
      <c r="I26" s="12">
        <f t="shared" si="4"/>
        <v>81.25</v>
      </c>
      <c r="J26" s="12">
        <f t="shared" si="4"/>
        <v>100</v>
      </c>
      <c r="K26" s="12">
        <f t="shared" si="4"/>
        <v>100</v>
      </c>
      <c r="L26" s="12">
        <f t="shared" si="4"/>
        <v>93.75</v>
      </c>
      <c r="M26" s="12">
        <f t="shared" si="4"/>
        <v>93.75</v>
      </c>
      <c r="N26" s="12">
        <f t="shared" si="4"/>
        <v>100</v>
      </c>
      <c r="O26" s="12">
        <f t="shared" si="4"/>
        <v>87.5</v>
      </c>
      <c r="P26" s="12">
        <f t="shared" si="4"/>
        <v>100</v>
      </c>
      <c r="Q26" s="12">
        <f t="shared" si="4"/>
        <v>93.75</v>
      </c>
      <c r="R26" s="12"/>
      <c r="S26" s="12"/>
      <c r="T26" s="12"/>
      <c r="U26" s="12"/>
      <c r="V26" s="12"/>
      <c r="W26" s="6"/>
      <c r="X26" s="9"/>
    </row>
    <row r="27" spans="1:25" ht="15.7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x14ac:dyDescent="0.25">
      <c r="A28" s="14" t="s">
        <v>13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x14ac:dyDescent="0.25">
      <c r="A29" s="14" t="s">
        <v>26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x14ac:dyDescent="0.25">
      <c r="A31" s="4" t="s">
        <v>27</v>
      </c>
      <c r="B31" s="4"/>
      <c r="C31" s="4"/>
      <c r="D31" s="4"/>
      <c r="E31" s="4"/>
      <c r="F31" s="4"/>
      <c r="G31" s="4"/>
      <c r="H31" s="4"/>
      <c r="I31" s="4"/>
      <c r="J31" s="24"/>
      <c r="K31" s="2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7.25" customHeight="1" x14ac:dyDescent="0.25">
      <c r="A33" s="14" t="s">
        <v>14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hidden="1" x14ac:dyDescent="0.25">
      <c r="A34" s="25" t="s">
        <v>15</v>
      </c>
      <c r="B34" s="4" t="s">
        <v>36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5.75" hidden="1" x14ac:dyDescent="0.25">
      <c r="A35" s="25" t="s">
        <v>16</v>
      </c>
      <c r="B35" s="4" t="s">
        <v>37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.75" x14ac:dyDescent="0.25">
      <c r="A36" s="25" t="s">
        <v>17</v>
      </c>
      <c r="B36" s="4" t="s">
        <v>38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5.75" hidden="1" x14ac:dyDescent="0.25">
      <c r="A37" s="25" t="s">
        <v>18</v>
      </c>
      <c r="B37" s="4" t="s">
        <v>39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5.75" hidden="1" x14ac:dyDescent="0.25">
      <c r="A38" s="25" t="s">
        <v>19</v>
      </c>
      <c r="B38" s="4" t="s">
        <v>40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5.75" hidden="1" x14ac:dyDescent="0.25">
      <c r="A39" s="25" t="s">
        <v>20</v>
      </c>
      <c r="B39" s="4" t="s">
        <v>43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.75" hidden="1" x14ac:dyDescent="0.25">
      <c r="A40" s="25" t="s">
        <v>21</v>
      </c>
      <c r="B40" s="4" t="s">
        <v>42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5.75" hidden="1" x14ac:dyDescent="0.25">
      <c r="A41" s="25" t="s">
        <v>22</v>
      </c>
      <c r="B41" s="4" t="s">
        <v>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5.75" hidden="1" x14ac:dyDescent="0.25">
      <c r="A42" s="25" t="s">
        <v>28</v>
      </c>
      <c r="B42" s="4" t="s">
        <v>44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5.75" hidden="1" x14ac:dyDescent="0.25">
      <c r="A43" s="25" t="s">
        <v>29</v>
      </c>
      <c r="B43" s="4" t="s">
        <v>45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5.75" hidden="1" x14ac:dyDescent="0.25">
      <c r="A44" s="25" t="s">
        <v>30</v>
      </c>
      <c r="B44" s="4" t="s">
        <v>46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5.75" hidden="1" x14ac:dyDescent="0.25">
      <c r="A45" s="25" t="s">
        <v>31</v>
      </c>
      <c r="B45" s="4" t="s">
        <v>47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5.75" hidden="1" x14ac:dyDescent="0.25">
      <c r="A46" s="25" t="s">
        <v>32</v>
      </c>
      <c r="B46" s="4" t="s">
        <v>49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.75" hidden="1" x14ac:dyDescent="0.25">
      <c r="A47" s="25" t="s">
        <v>33</v>
      </c>
      <c r="B47" s="4" t="s">
        <v>48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5.75" hidden="1" x14ac:dyDescent="0.25">
      <c r="A48" s="25" t="s">
        <v>34</v>
      </c>
      <c r="B48" s="4" t="s">
        <v>49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5.7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5.75" x14ac:dyDescent="0.25">
      <c r="A50" s="14" t="s">
        <v>35</v>
      </c>
      <c r="B50" s="14"/>
      <c r="C50" s="14"/>
      <c r="D50" s="14"/>
      <c r="E50" s="14"/>
      <c r="F50" s="14" t="s">
        <v>10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6"/>
      <c r="V50" s="16"/>
      <c r="W50" s="14" t="s">
        <v>23</v>
      </c>
      <c r="X50" s="14"/>
      <c r="Y50" s="14"/>
    </row>
    <row r="51" spans="1:25" ht="15.7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7"/>
      <c r="V51" s="17"/>
      <c r="W51" s="14" t="s">
        <v>24</v>
      </c>
      <c r="X51" s="14"/>
      <c r="Y51" s="14"/>
    </row>
    <row r="52" spans="1:25" ht="15.7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7"/>
      <c r="V52" s="17"/>
      <c r="W52" s="14" t="s">
        <v>51</v>
      </c>
      <c r="X52" s="14"/>
      <c r="Y52" s="14"/>
    </row>
  </sheetData>
  <mergeCells count="33">
    <mergeCell ref="A25:B25"/>
    <mergeCell ref="A26:B26"/>
    <mergeCell ref="I3:K4"/>
    <mergeCell ref="I5:K5"/>
    <mergeCell ref="L5:N5"/>
    <mergeCell ref="A5:F5"/>
    <mergeCell ref="Z5:AA5"/>
    <mergeCell ref="AB5:AC5"/>
    <mergeCell ref="A7:A8"/>
    <mergeCell ref="B7:B8"/>
    <mergeCell ref="C7:V7"/>
    <mergeCell ref="S5:T5"/>
    <mergeCell ref="U5:V5"/>
    <mergeCell ref="W7:W8"/>
    <mergeCell ref="X7:X8"/>
    <mergeCell ref="O5:P5"/>
    <mergeCell ref="Q5:R5"/>
    <mergeCell ref="A1:X1"/>
    <mergeCell ref="A3:F3"/>
    <mergeCell ref="Z3:AA4"/>
    <mergeCell ref="AB3:AC4"/>
    <mergeCell ref="AD3:AD4"/>
    <mergeCell ref="AE3:AE4"/>
    <mergeCell ref="AF3:AF4"/>
    <mergeCell ref="AG3:AG4"/>
    <mergeCell ref="AH3:AH4"/>
    <mergeCell ref="A4:F4"/>
    <mergeCell ref="W3:W4"/>
    <mergeCell ref="U3:V4"/>
    <mergeCell ref="S3:T4"/>
    <mergeCell ref="Q3:R4"/>
    <mergeCell ref="O3:P4"/>
    <mergeCell ref="L3:N4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5в</vt:lpstr>
      <vt:lpstr>'5в'!Область_печати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2020-05-18T18:20:18Z</cp:lastPrinted>
  <dcterms:created xsi:type="dcterms:W3CDTF">2012-09-06T14:18:27Z</dcterms:created>
  <dcterms:modified xsi:type="dcterms:W3CDTF">2020-11-12T17:58:12Z</dcterms:modified>
</cp:coreProperties>
</file>