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творческая лаборатория1\Мониторинг 19-20\Итоговые\"/>
    </mc:Choice>
  </mc:AlternateContent>
  <bookViews>
    <workbookView xWindow="0" yWindow="0" windowWidth="20490" windowHeight="7620"/>
  </bookViews>
  <sheets>
    <sheet name="5в" sheetId="8" r:id="rId1"/>
  </sheets>
  <externalReferences>
    <externalReference r:id="rId2"/>
  </externalReferences>
  <definedNames>
    <definedName name="_xlnm._FilterDatabase" localSheetId="0" hidden="1">'5в'!#REF!</definedName>
    <definedName name="_xlnm.Print_Area" localSheetId="0">'5в'!$A$1:$X$44</definedName>
  </definedNames>
  <calcPr calcId="162913"/>
</workbook>
</file>

<file path=xl/calcChain.xml><?xml version="1.0" encoding="utf-8"?>
<calcChain xmlns="http://schemas.openxmlformats.org/spreadsheetml/2006/main">
  <c r="O9" i="8" l="1"/>
  <c r="O21" i="8" s="1"/>
  <c r="P9" i="8"/>
  <c r="Q9" i="8"/>
  <c r="Q21" i="8" s="1"/>
  <c r="R9" i="8"/>
  <c r="R21" i="8" s="1"/>
  <c r="O10" i="8"/>
  <c r="P10" i="8"/>
  <c r="Q10" i="8"/>
  <c r="R10" i="8"/>
  <c r="O11" i="8"/>
  <c r="P11" i="8"/>
  <c r="Q11" i="8"/>
  <c r="R11" i="8"/>
  <c r="O12" i="8"/>
  <c r="P12" i="8"/>
  <c r="Q12" i="8"/>
  <c r="R12" i="8"/>
  <c r="O13" i="8"/>
  <c r="P13" i="8"/>
  <c r="Q13" i="8"/>
  <c r="R13" i="8"/>
  <c r="O14" i="8"/>
  <c r="P14" i="8"/>
  <c r="Q14" i="8"/>
  <c r="R14" i="8"/>
  <c r="O15" i="8"/>
  <c r="P15" i="8"/>
  <c r="P21" i="8" s="1"/>
  <c r="Q15" i="8"/>
  <c r="R15" i="8"/>
  <c r="O16" i="8"/>
  <c r="P16" i="8"/>
  <c r="Q16" i="8"/>
  <c r="R16" i="8"/>
  <c r="O17" i="8"/>
  <c r="P17" i="8"/>
  <c r="Q17" i="8"/>
  <c r="R17" i="8"/>
  <c r="O18" i="8"/>
  <c r="P18" i="8"/>
  <c r="Q18" i="8"/>
  <c r="R18" i="8"/>
  <c r="O19" i="8"/>
  <c r="P19" i="8"/>
  <c r="Q19" i="8"/>
  <c r="R19" i="8"/>
  <c r="E21" i="8"/>
  <c r="I21" i="8"/>
  <c r="M21" i="8"/>
  <c r="N9" i="8"/>
  <c r="N21" i="8" s="1"/>
  <c r="N10" i="8"/>
  <c r="N11" i="8"/>
  <c r="N12" i="8"/>
  <c r="N13" i="8"/>
  <c r="N14" i="8"/>
  <c r="N15" i="8"/>
  <c r="N16" i="8"/>
  <c r="N17" i="8"/>
  <c r="N18" i="8"/>
  <c r="N19" i="8"/>
  <c r="J9" i="8"/>
  <c r="J21" i="8" s="1"/>
  <c r="K9" i="8"/>
  <c r="K21" i="8" s="1"/>
  <c r="L9" i="8"/>
  <c r="L21" i="8" s="1"/>
  <c r="M9" i="8"/>
  <c r="J10" i="8"/>
  <c r="K10" i="8"/>
  <c r="L10" i="8"/>
  <c r="M10" i="8"/>
  <c r="J11" i="8"/>
  <c r="K11" i="8"/>
  <c r="L11" i="8"/>
  <c r="M11" i="8"/>
  <c r="J12" i="8"/>
  <c r="K12" i="8"/>
  <c r="L12" i="8"/>
  <c r="M12" i="8"/>
  <c r="J13" i="8"/>
  <c r="K13" i="8"/>
  <c r="L13" i="8"/>
  <c r="M13" i="8"/>
  <c r="J14" i="8"/>
  <c r="K14" i="8"/>
  <c r="L14" i="8"/>
  <c r="M14" i="8"/>
  <c r="J15" i="8"/>
  <c r="K15" i="8"/>
  <c r="L15" i="8"/>
  <c r="M15" i="8"/>
  <c r="J16" i="8"/>
  <c r="K16" i="8"/>
  <c r="L16" i="8"/>
  <c r="M16" i="8"/>
  <c r="J17" i="8"/>
  <c r="K17" i="8"/>
  <c r="L17" i="8"/>
  <c r="M17" i="8"/>
  <c r="J18" i="8"/>
  <c r="K18" i="8"/>
  <c r="L18" i="8"/>
  <c r="M18" i="8"/>
  <c r="J19" i="8"/>
  <c r="K19" i="8"/>
  <c r="L19" i="8"/>
  <c r="M19" i="8"/>
  <c r="B9" i="8"/>
  <c r="C9" i="8"/>
  <c r="C21" i="8" s="1"/>
  <c r="C22" i="8" s="1"/>
  <c r="D9" i="8"/>
  <c r="D21" i="8" s="1"/>
  <c r="E9" i="8"/>
  <c r="F9" i="8"/>
  <c r="F21" i="8" s="1"/>
  <c r="G9" i="8"/>
  <c r="G21" i="8" s="1"/>
  <c r="H9" i="8"/>
  <c r="H21" i="8" s="1"/>
  <c r="I9" i="8"/>
  <c r="B10" i="8"/>
  <c r="C10" i="8"/>
  <c r="D10" i="8"/>
  <c r="E10" i="8"/>
  <c r="F10" i="8"/>
  <c r="G10" i="8"/>
  <c r="H10" i="8"/>
  <c r="I10" i="8"/>
  <c r="B11" i="8"/>
  <c r="C11" i="8"/>
  <c r="D11" i="8"/>
  <c r="E11" i="8"/>
  <c r="F11" i="8"/>
  <c r="G11" i="8"/>
  <c r="H11" i="8"/>
  <c r="I11" i="8"/>
  <c r="B12" i="8"/>
  <c r="C12" i="8"/>
  <c r="D12" i="8"/>
  <c r="E12" i="8"/>
  <c r="F12" i="8"/>
  <c r="G12" i="8"/>
  <c r="H12" i="8"/>
  <c r="I12" i="8"/>
  <c r="B13" i="8"/>
  <c r="C13" i="8"/>
  <c r="D13" i="8"/>
  <c r="E13" i="8"/>
  <c r="F13" i="8"/>
  <c r="G13" i="8"/>
  <c r="H13" i="8"/>
  <c r="I13" i="8"/>
  <c r="B14" i="8"/>
  <c r="C14" i="8"/>
  <c r="D14" i="8"/>
  <c r="E14" i="8"/>
  <c r="F14" i="8"/>
  <c r="G14" i="8"/>
  <c r="H14" i="8"/>
  <c r="I14" i="8"/>
  <c r="B15" i="8"/>
  <c r="C15" i="8"/>
  <c r="D15" i="8"/>
  <c r="E15" i="8"/>
  <c r="F15" i="8"/>
  <c r="G15" i="8"/>
  <c r="H15" i="8"/>
  <c r="I15" i="8"/>
  <c r="B16" i="8"/>
  <c r="C16" i="8"/>
  <c r="D16" i="8"/>
  <c r="E16" i="8"/>
  <c r="F16" i="8"/>
  <c r="G16" i="8"/>
  <c r="H16" i="8"/>
  <c r="I16" i="8"/>
  <c r="B17" i="8"/>
  <c r="C17" i="8"/>
  <c r="D17" i="8"/>
  <c r="E17" i="8"/>
  <c r="F17" i="8"/>
  <c r="G17" i="8"/>
  <c r="H17" i="8"/>
  <c r="I17" i="8"/>
  <c r="B18" i="8"/>
  <c r="C18" i="8"/>
  <c r="D18" i="8"/>
  <c r="E18" i="8"/>
  <c r="F18" i="8"/>
  <c r="G18" i="8"/>
  <c r="H18" i="8"/>
  <c r="I18" i="8"/>
  <c r="B19" i="8"/>
  <c r="C19" i="8"/>
  <c r="D19" i="8"/>
  <c r="E19" i="8"/>
  <c r="F19" i="8"/>
  <c r="G19" i="8"/>
  <c r="H19" i="8"/>
  <c r="I19" i="8"/>
  <c r="R22" i="8" l="1"/>
  <c r="D22" i="8" l="1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W10" i="8"/>
  <c r="X10" i="8" s="1"/>
  <c r="W11" i="8"/>
  <c r="X11" i="8" s="1"/>
  <c r="W12" i="8"/>
  <c r="X12" i="8" s="1"/>
  <c r="W13" i="8"/>
  <c r="X13" i="8" s="1"/>
  <c r="W14" i="8"/>
  <c r="X14" i="8" s="1"/>
  <c r="W15" i="8"/>
  <c r="X15" i="8" s="1"/>
  <c r="W16" i="8"/>
  <c r="X16" i="8" s="1"/>
  <c r="W17" i="8"/>
  <c r="X17" i="8" s="1"/>
  <c r="W18" i="8"/>
  <c r="X18" i="8" s="1"/>
  <c r="W19" i="8"/>
  <c r="X19" i="8" s="1"/>
  <c r="D8" i="8"/>
  <c r="E8" i="8" s="1"/>
  <c r="F8" i="8" s="1"/>
  <c r="G8" i="8" s="1"/>
  <c r="H8" i="8" s="1"/>
  <c r="I8" i="8" s="1"/>
  <c r="J8" i="8" s="1"/>
  <c r="K8" i="8" s="1"/>
  <c r="L8" i="8" s="1"/>
  <c r="M8" i="8" s="1"/>
  <c r="N8" i="8" s="1"/>
  <c r="O8" i="8" s="1"/>
  <c r="P8" i="8" s="1"/>
  <c r="Q8" i="8" s="1"/>
  <c r="R8" i="8" s="1"/>
  <c r="W9" i="8" l="1"/>
  <c r="X9" i="8" s="1"/>
  <c r="Q5" i="8" l="1"/>
  <c r="S5" i="8"/>
  <c r="O5" i="8"/>
  <c r="U5" i="8"/>
  <c r="X21" i="8"/>
  <c r="W5" i="8" l="1"/>
</calcChain>
</file>

<file path=xl/sharedStrings.xml><?xml version="1.0" encoding="utf-8"?>
<sst xmlns="http://schemas.openxmlformats.org/spreadsheetml/2006/main" count="53" uniqueCount="41">
  <si>
    <t>Оценка</t>
  </si>
  <si>
    <t>№</t>
  </si>
  <si>
    <t>Анализ</t>
  </si>
  <si>
    <r>
      <t xml:space="preserve">Образование </t>
    </r>
    <r>
      <rPr>
        <i/>
        <u/>
        <sz val="12"/>
        <color theme="1"/>
        <rFont val="Times New Roman"/>
        <family val="1"/>
        <charset val="204"/>
      </rPr>
      <t>высшее</t>
    </r>
  </si>
  <si>
    <r>
      <t xml:space="preserve">Квалификационная категория </t>
    </r>
    <r>
      <rPr>
        <i/>
        <u/>
        <sz val="12"/>
        <color theme="1"/>
        <rFont val="Times New Roman"/>
        <family val="1"/>
        <charset val="204"/>
      </rPr>
      <t>первая</t>
    </r>
  </si>
  <si>
    <t>Писали</t>
  </si>
  <si>
    <t>% качества</t>
  </si>
  <si>
    <t>Процент выполнения</t>
  </si>
  <si>
    <t>Фамилия, имя</t>
  </si>
  <si>
    <t>Кол-во набранных баллов</t>
  </si>
  <si>
    <t>По списку</t>
  </si>
  <si>
    <t>"0" - задание выполнено не правильно, "н" - задание отсутствует.</t>
  </si>
  <si>
    <t xml:space="preserve">Западающая тема: </t>
  </si>
  <si>
    <t>1.</t>
  </si>
  <si>
    <t>2.</t>
  </si>
  <si>
    <t>3.</t>
  </si>
  <si>
    <t>4.</t>
  </si>
  <si>
    <t>12.</t>
  </si>
  <si>
    <t>13.</t>
  </si>
  <si>
    <t>14.</t>
  </si>
  <si>
    <t>15.</t>
  </si>
  <si>
    <t>16.</t>
  </si>
  <si>
    <t>Шайнурова И.А</t>
  </si>
  <si>
    <t>Дата:  16 мая 2020 года</t>
  </si>
  <si>
    <t>Седова Е.М.</t>
  </si>
  <si>
    <t xml:space="preserve">1 часть                                                                        </t>
  </si>
  <si>
    <t>Действия с дробями</t>
  </si>
  <si>
    <t xml:space="preserve">Действия со степенями. </t>
  </si>
  <si>
    <t>Простейшие текстовые задачи.</t>
  </si>
  <si>
    <t>Преобразования выражений.</t>
  </si>
  <si>
    <t>Анализ графиков и диаграмм.</t>
  </si>
  <si>
    <t>Неравенства.</t>
  </si>
  <si>
    <t>Анализ утверждений.</t>
  </si>
  <si>
    <t>Числа и их свойства .</t>
  </si>
  <si>
    <t>Задачи на смекалку.</t>
  </si>
  <si>
    <t>Марченко И.Л.</t>
  </si>
  <si>
    <t>Учитель: Марченко И.Л.</t>
  </si>
  <si>
    <t xml:space="preserve"> </t>
  </si>
  <si>
    <t>Всего учащихся в классе 11. Писали работу 11 человек</t>
  </si>
  <si>
    <t>11 - 100% учащихся подтвердили усвоение Государственных стандартов.</t>
  </si>
  <si>
    <t xml:space="preserve">промежуточной аттестации по алгебре в 11а классе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</si>
</sst>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0" fontId="0" fillId="0" borderId="0" xfId="0" applyFill="1"/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7" xfId="0" applyBorder="1"/>
    <xf numFmtId="164" fontId="2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9" xfId="0" applyBorder="1"/>
    <xf numFmtId="0" fontId="2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2" fillId="0" borderId="0" xfId="0" applyFont="1"/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right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58;&#1054;&#1043;&#1054;&#1042;&#1040;&#1071;%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ДР, ноябрь"/>
    </sheetNames>
    <sheetDataSet>
      <sheetData sheetId="0">
        <row r="8">
          <cell r="B8" t="str">
            <v>Бондарева Екатерина</v>
          </cell>
          <cell r="C8">
            <v>1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K8">
            <v>1</v>
          </cell>
          <cell r="L8">
            <v>1</v>
          </cell>
          <cell r="M8">
            <v>1</v>
          </cell>
          <cell r="N8">
            <v>0</v>
          </cell>
          <cell r="P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</row>
        <row r="9">
          <cell r="B9" t="str">
            <v>Велибекова Мафизат</v>
          </cell>
          <cell r="C9">
            <v>1</v>
          </cell>
          <cell r="D9">
            <v>1</v>
          </cell>
          <cell r="E9">
            <v>0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P9">
            <v>1</v>
          </cell>
          <cell r="S9">
            <v>1</v>
          </cell>
          <cell r="T9">
            <v>1</v>
          </cell>
          <cell r="U9">
            <v>0</v>
          </cell>
          <cell r="V9">
            <v>1</v>
          </cell>
        </row>
        <row r="10">
          <cell r="B10" t="str">
            <v>Галиновский Данил</v>
          </cell>
          <cell r="C10">
            <v>1</v>
          </cell>
          <cell r="D10">
            <v>1</v>
          </cell>
          <cell r="E10">
            <v>0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P10">
            <v>1</v>
          </cell>
          <cell r="S10">
            <v>1</v>
          </cell>
          <cell r="T10">
            <v>1</v>
          </cell>
          <cell r="U10">
            <v>1</v>
          </cell>
          <cell r="V10">
            <v>1</v>
          </cell>
        </row>
        <row r="11">
          <cell r="B11" t="str">
            <v>Захаревич Ксения</v>
          </cell>
          <cell r="C11">
            <v>1</v>
          </cell>
          <cell r="D11">
            <v>1</v>
          </cell>
          <cell r="E11">
            <v>0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K11">
            <v>1</v>
          </cell>
          <cell r="L11">
            <v>0</v>
          </cell>
          <cell r="M11">
            <v>1</v>
          </cell>
          <cell r="N11">
            <v>1</v>
          </cell>
          <cell r="P11">
            <v>0</v>
          </cell>
          <cell r="S11">
            <v>1</v>
          </cell>
          <cell r="T11">
            <v>1</v>
          </cell>
          <cell r="U11">
            <v>1</v>
          </cell>
          <cell r="V11">
            <v>0</v>
          </cell>
        </row>
        <row r="12">
          <cell r="B12" t="str">
            <v>Клюкина Полина</v>
          </cell>
          <cell r="C12">
            <v>1</v>
          </cell>
          <cell r="D12">
            <v>0</v>
          </cell>
          <cell r="E12">
            <v>0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K12">
            <v>1</v>
          </cell>
          <cell r="L12">
            <v>0</v>
          </cell>
          <cell r="M12">
            <v>1</v>
          </cell>
          <cell r="N12">
            <v>1</v>
          </cell>
          <cell r="P12">
            <v>1</v>
          </cell>
          <cell r="S12">
            <v>1</v>
          </cell>
          <cell r="T12">
            <v>1</v>
          </cell>
          <cell r="U12">
            <v>1</v>
          </cell>
          <cell r="V12">
            <v>0</v>
          </cell>
        </row>
        <row r="13">
          <cell r="B13" t="str">
            <v>Медведенко Вера</v>
          </cell>
          <cell r="C13">
            <v>1</v>
          </cell>
          <cell r="D13">
            <v>1</v>
          </cell>
          <cell r="E13">
            <v>0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P13">
            <v>1</v>
          </cell>
          <cell r="S13">
            <v>0</v>
          </cell>
          <cell r="T13">
            <v>0</v>
          </cell>
          <cell r="U13">
            <v>0</v>
          </cell>
          <cell r="V13">
            <v>1</v>
          </cell>
        </row>
        <row r="14">
          <cell r="B14" t="str">
            <v>Мягчилова Полина</v>
          </cell>
          <cell r="C14">
            <v>1</v>
          </cell>
          <cell r="D14">
            <v>1</v>
          </cell>
          <cell r="E14">
            <v>0</v>
          </cell>
          <cell r="F14">
            <v>1</v>
          </cell>
          <cell r="G14">
            <v>1</v>
          </cell>
          <cell r="H14">
            <v>1</v>
          </cell>
          <cell r="I14">
            <v>0</v>
          </cell>
          <cell r="K14">
            <v>1</v>
          </cell>
          <cell r="L14">
            <v>1</v>
          </cell>
          <cell r="M14">
            <v>0</v>
          </cell>
          <cell r="N14">
            <v>1</v>
          </cell>
          <cell r="P14">
            <v>1</v>
          </cell>
          <cell r="S14">
            <v>0</v>
          </cell>
          <cell r="T14">
            <v>1</v>
          </cell>
          <cell r="U14">
            <v>1</v>
          </cell>
          <cell r="V14">
            <v>0</v>
          </cell>
        </row>
        <row r="15">
          <cell r="B15" t="str">
            <v>Сайфуллин Руслан</v>
          </cell>
          <cell r="C15">
            <v>1</v>
          </cell>
          <cell r="D15">
            <v>1</v>
          </cell>
          <cell r="E15">
            <v>0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K15">
            <v>0</v>
          </cell>
          <cell r="L15">
            <v>1</v>
          </cell>
          <cell r="M15">
            <v>1</v>
          </cell>
          <cell r="N15">
            <v>1</v>
          </cell>
          <cell r="P15">
            <v>1</v>
          </cell>
          <cell r="S15">
            <v>1</v>
          </cell>
          <cell r="T15">
            <v>1</v>
          </cell>
          <cell r="U15">
            <v>1</v>
          </cell>
          <cell r="V15">
            <v>0</v>
          </cell>
        </row>
        <row r="16">
          <cell r="B16" t="str">
            <v>Филипченко Маша</v>
          </cell>
          <cell r="C16">
            <v>1</v>
          </cell>
          <cell r="D16">
            <v>1</v>
          </cell>
          <cell r="E16">
            <v>0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  <cell r="P16">
            <v>1</v>
          </cell>
          <cell r="S16">
            <v>0</v>
          </cell>
          <cell r="T16">
            <v>1</v>
          </cell>
          <cell r="U16">
            <v>1</v>
          </cell>
          <cell r="V16">
            <v>1</v>
          </cell>
        </row>
        <row r="17">
          <cell r="B17" t="str">
            <v>Шихбабаев Саид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P17">
            <v>1</v>
          </cell>
          <cell r="S17">
            <v>1</v>
          </cell>
          <cell r="T17">
            <v>1</v>
          </cell>
          <cell r="U17">
            <v>0</v>
          </cell>
          <cell r="V17">
            <v>0</v>
          </cell>
        </row>
        <row r="18">
          <cell r="B18" t="str">
            <v>Эргашева Шукрона</v>
          </cell>
          <cell r="C18">
            <v>1</v>
          </cell>
          <cell r="D18">
            <v>0</v>
          </cell>
          <cell r="E18">
            <v>0</v>
          </cell>
          <cell r="F18">
            <v>1</v>
          </cell>
          <cell r="G18">
            <v>1</v>
          </cell>
          <cell r="H18">
            <v>0</v>
          </cell>
          <cell r="I18">
            <v>1</v>
          </cell>
          <cell r="K18">
            <v>1</v>
          </cell>
          <cell r="L18">
            <v>0</v>
          </cell>
          <cell r="M18">
            <v>1</v>
          </cell>
          <cell r="N18">
            <v>1</v>
          </cell>
          <cell r="P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44"/>
  <sheetViews>
    <sheetView tabSelected="1" zoomScale="86" zoomScaleNormal="86" workbookViewId="0">
      <selection activeCell="AA10" sqref="AA10"/>
    </sheetView>
  </sheetViews>
  <sheetFormatPr defaultRowHeight="15" x14ac:dyDescent="0.25"/>
  <cols>
    <col min="1" max="1" width="4.42578125" customWidth="1"/>
    <col min="2" max="2" width="21.7109375" customWidth="1"/>
    <col min="3" max="22" width="3.5703125" customWidth="1"/>
    <col min="23" max="23" width="10.140625" customWidth="1"/>
    <col min="24" max="24" width="8.140625" customWidth="1"/>
  </cols>
  <sheetData>
    <row r="1" spans="1:36" s="5" customFormat="1" ht="16.899999999999999" customHeight="1" x14ac:dyDescent="0.25">
      <c r="A1" s="51" t="s">
        <v>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36" ht="21" customHeight="1" x14ac:dyDescent="0.25">
      <c r="A2" s="23" t="s">
        <v>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36" ht="17.45" customHeight="1" x14ac:dyDescent="0.25">
      <c r="A3" s="40" t="s">
        <v>36</v>
      </c>
      <c r="B3" s="40"/>
      <c r="C3" s="40"/>
      <c r="D3" s="40"/>
      <c r="E3" s="40"/>
      <c r="F3" s="40"/>
      <c r="G3" s="19"/>
      <c r="H3" s="19"/>
      <c r="I3" s="39" t="s">
        <v>10</v>
      </c>
      <c r="J3" s="39"/>
      <c r="K3" s="39"/>
      <c r="L3" s="39" t="s">
        <v>5</v>
      </c>
      <c r="M3" s="39"/>
      <c r="N3" s="39"/>
      <c r="O3" s="39">
        <v>5</v>
      </c>
      <c r="P3" s="39"/>
      <c r="Q3" s="39">
        <v>4</v>
      </c>
      <c r="R3" s="39"/>
      <c r="S3" s="39">
        <v>3</v>
      </c>
      <c r="T3" s="39"/>
      <c r="U3" s="39">
        <v>2</v>
      </c>
      <c r="V3" s="39"/>
      <c r="W3" s="55" t="s">
        <v>6</v>
      </c>
      <c r="Z3" s="52"/>
      <c r="AA3" s="52"/>
      <c r="AB3" s="41"/>
      <c r="AC3" s="41"/>
      <c r="AD3" s="41"/>
      <c r="AE3" s="41"/>
      <c r="AF3" s="41"/>
      <c r="AG3" s="41"/>
      <c r="AH3" s="53"/>
      <c r="AI3" s="27"/>
      <c r="AJ3" s="27"/>
    </row>
    <row r="4" spans="1:36" ht="16.149999999999999" customHeight="1" x14ac:dyDescent="0.25">
      <c r="A4" s="54" t="s">
        <v>3</v>
      </c>
      <c r="B4" s="54"/>
      <c r="C4" s="54"/>
      <c r="D4" s="54"/>
      <c r="E4" s="54"/>
      <c r="F4" s="54"/>
      <c r="G4" s="22"/>
      <c r="H4" s="22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55"/>
      <c r="Z4" s="52"/>
      <c r="AA4" s="52"/>
      <c r="AB4" s="41"/>
      <c r="AC4" s="41"/>
      <c r="AD4" s="41"/>
      <c r="AE4" s="41"/>
      <c r="AF4" s="41"/>
      <c r="AG4" s="41"/>
      <c r="AH4" s="53"/>
      <c r="AI4" s="27"/>
      <c r="AJ4" s="27"/>
    </row>
    <row r="5" spans="1:36" ht="16.899999999999999" customHeight="1" x14ac:dyDescent="0.25">
      <c r="A5" s="40" t="s">
        <v>4</v>
      </c>
      <c r="B5" s="40"/>
      <c r="C5" s="40"/>
      <c r="D5" s="40"/>
      <c r="E5" s="40"/>
      <c r="F5" s="40"/>
      <c r="G5" s="19"/>
      <c r="H5" s="19"/>
      <c r="I5" s="39">
        <v>11</v>
      </c>
      <c r="J5" s="39"/>
      <c r="K5" s="39"/>
      <c r="L5" s="39">
        <v>11</v>
      </c>
      <c r="M5" s="39"/>
      <c r="N5" s="39"/>
      <c r="O5" s="39">
        <f>COUNTIF(X9:X20,5)</f>
        <v>1</v>
      </c>
      <c r="P5" s="39"/>
      <c r="Q5" s="39">
        <f>COUNTIF(X9:X20,4)</f>
        <v>9</v>
      </c>
      <c r="R5" s="39"/>
      <c r="S5" s="39">
        <f>COUNTIF(X9:X20,3)</f>
        <v>1</v>
      </c>
      <c r="T5" s="39"/>
      <c r="U5" s="39">
        <f>COUNTIF(X9:X20,2)</f>
        <v>0</v>
      </c>
      <c r="V5" s="39"/>
      <c r="W5" s="24">
        <f>((O5+Q5)/L5)*100</f>
        <v>90.909090909090907</v>
      </c>
      <c r="Z5" s="41"/>
      <c r="AA5" s="41"/>
      <c r="AB5" s="41"/>
      <c r="AC5" s="41"/>
      <c r="AD5" s="28"/>
      <c r="AE5" s="28"/>
      <c r="AF5" s="28"/>
      <c r="AG5" s="28"/>
      <c r="AH5" s="29"/>
      <c r="AI5" s="27"/>
      <c r="AJ5" s="27"/>
    </row>
    <row r="6" spans="1:36" ht="9" customHeight="1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18" customHeight="1" x14ac:dyDescent="0.25">
      <c r="A7" s="42" t="s">
        <v>1</v>
      </c>
      <c r="B7" s="44" t="s">
        <v>8</v>
      </c>
      <c r="C7" s="46" t="s">
        <v>25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7" t="s">
        <v>9</v>
      </c>
      <c r="X7" s="49" t="s">
        <v>0</v>
      </c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</row>
    <row r="8" spans="1:36" ht="50.25" customHeight="1" x14ac:dyDescent="0.25">
      <c r="A8" s="43"/>
      <c r="B8" s="45"/>
      <c r="C8" s="16">
        <v>1</v>
      </c>
      <c r="D8" s="16">
        <f>C8+1</f>
        <v>2</v>
      </c>
      <c r="E8" s="16">
        <f t="shared" ref="E8:R8" si="0">D8+1</f>
        <v>3</v>
      </c>
      <c r="F8" s="16">
        <f t="shared" si="0"/>
        <v>4</v>
      </c>
      <c r="G8" s="16">
        <f t="shared" si="0"/>
        <v>5</v>
      </c>
      <c r="H8" s="16">
        <f t="shared" si="0"/>
        <v>6</v>
      </c>
      <c r="I8" s="16">
        <f t="shared" si="0"/>
        <v>7</v>
      </c>
      <c r="J8" s="16">
        <f t="shared" si="0"/>
        <v>8</v>
      </c>
      <c r="K8" s="16">
        <f t="shared" si="0"/>
        <v>9</v>
      </c>
      <c r="L8" s="16">
        <f t="shared" si="0"/>
        <v>10</v>
      </c>
      <c r="M8" s="16">
        <f t="shared" si="0"/>
        <v>11</v>
      </c>
      <c r="N8" s="16">
        <f t="shared" si="0"/>
        <v>12</v>
      </c>
      <c r="O8" s="16">
        <f t="shared" si="0"/>
        <v>13</v>
      </c>
      <c r="P8" s="16">
        <f t="shared" si="0"/>
        <v>14</v>
      </c>
      <c r="Q8" s="16">
        <f t="shared" si="0"/>
        <v>15</v>
      </c>
      <c r="R8" s="16">
        <f t="shared" si="0"/>
        <v>16</v>
      </c>
      <c r="S8" s="16"/>
      <c r="T8" s="16"/>
      <c r="U8" s="16"/>
      <c r="V8" s="16"/>
      <c r="W8" s="48"/>
      <c r="X8" s="50"/>
      <c r="AC8" s="2"/>
    </row>
    <row r="9" spans="1:36" ht="14.1" customHeight="1" x14ac:dyDescent="0.25">
      <c r="A9" s="20">
        <v>1</v>
      </c>
      <c r="B9" s="14" t="str">
        <f>'[1]РДР, ноябрь'!B8</f>
        <v>Бондарева Екатерина</v>
      </c>
      <c r="C9" s="30">
        <f>'[1]РДР, ноябрь'!C8</f>
        <v>1</v>
      </c>
      <c r="D9" s="31">
        <f>'[1]РДР, ноябрь'!D8</f>
        <v>1</v>
      </c>
      <c r="E9" s="31">
        <f>'[1]РДР, ноябрь'!E8</f>
        <v>1</v>
      </c>
      <c r="F9" s="31">
        <f>'[1]РДР, ноябрь'!F8</f>
        <v>1</v>
      </c>
      <c r="G9" s="31">
        <f>'[1]РДР, ноябрь'!G8</f>
        <v>1</v>
      </c>
      <c r="H9" s="31">
        <f>'[1]РДР, ноябрь'!H8</f>
        <v>1</v>
      </c>
      <c r="I9" s="32">
        <f>'[1]РДР, ноябрь'!I8</f>
        <v>1</v>
      </c>
      <c r="J9" s="56">
        <f>'[1]РДР, ноябрь'!K8</f>
        <v>1</v>
      </c>
      <c r="K9" s="56">
        <f>'[1]РДР, ноябрь'!L8</f>
        <v>1</v>
      </c>
      <c r="L9" s="56">
        <f>'[1]РДР, ноябрь'!M8</f>
        <v>1</v>
      </c>
      <c r="M9" s="56">
        <f>'[1]РДР, ноябрь'!N8</f>
        <v>0</v>
      </c>
      <c r="N9" s="56">
        <f>'[1]РДР, ноябрь'!P8</f>
        <v>1</v>
      </c>
      <c r="O9" s="56">
        <f>'[1]РДР, ноябрь'!S8</f>
        <v>1</v>
      </c>
      <c r="P9" s="56">
        <f>'[1]РДР, ноябрь'!T8</f>
        <v>1</v>
      </c>
      <c r="Q9" s="56">
        <f>'[1]РДР, ноябрь'!U8</f>
        <v>1</v>
      </c>
      <c r="R9" s="56">
        <f>'[1]РДР, ноябрь'!V8</f>
        <v>1</v>
      </c>
      <c r="S9" s="21" t="s">
        <v>37</v>
      </c>
      <c r="T9" s="21"/>
      <c r="U9" s="21"/>
      <c r="V9" s="21"/>
      <c r="W9" s="21">
        <f t="shared" ref="W9:W19" si="1">SUM(C9:V9)</f>
        <v>15</v>
      </c>
      <c r="X9" s="3">
        <f>IF(W9&gt;=15,5,IF(W9&gt;=12,4,IF(W9&gt;=7,3,2)))</f>
        <v>5</v>
      </c>
    </row>
    <row r="10" spans="1:36" ht="14.1" customHeight="1" x14ac:dyDescent="0.25">
      <c r="A10" s="20">
        <v>2</v>
      </c>
      <c r="B10" s="13" t="str">
        <f>'[1]РДР, ноябрь'!B9</f>
        <v>Велибекова Мафизат</v>
      </c>
      <c r="C10" s="32">
        <f>'[1]РДР, ноябрь'!C9</f>
        <v>1</v>
      </c>
      <c r="D10" s="32">
        <f>'[1]РДР, ноябрь'!D9</f>
        <v>1</v>
      </c>
      <c r="E10" s="31">
        <f>'[1]РДР, ноябрь'!E9</f>
        <v>0</v>
      </c>
      <c r="F10" s="31">
        <f>'[1]РДР, ноябрь'!F9</f>
        <v>1</v>
      </c>
      <c r="G10" s="31">
        <f>'[1]РДР, ноябрь'!G9</f>
        <v>1</v>
      </c>
      <c r="H10" s="32">
        <f>'[1]РДР, ноябрь'!H9</f>
        <v>1</v>
      </c>
      <c r="I10" s="32">
        <f>'[1]РДР, ноябрь'!I9</f>
        <v>1</v>
      </c>
      <c r="J10" s="56">
        <f>'[1]РДР, ноябрь'!K9</f>
        <v>1</v>
      </c>
      <c r="K10" s="56">
        <f>'[1]РДР, ноябрь'!L9</f>
        <v>1</v>
      </c>
      <c r="L10" s="56">
        <f>'[1]РДР, ноябрь'!M9</f>
        <v>1</v>
      </c>
      <c r="M10" s="56">
        <f>'[1]РДР, ноябрь'!N9</f>
        <v>1</v>
      </c>
      <c r="N10" s="56">
        <f>'[1]РДР, ноябрь'!P9</f>
        <v>1</v>
      </c>
      <c r="O10" s="56">
        <f>'[1]РДР, ноябрь'!S9</f>
        <v>1</v>
      </c>
      <c r="P10" s="56">
        <f>'[1]РДР, ноябрь'!T9</f>
        <v>1</v>
      </c>
      <c r="Q10" s="56">
        <f>'[1]РДР, ноябрь'!U9</f>
        <v>0</v>
      </c>
      <c r="R10" s="56">
        <f>'[1]РДР, ноябрь'!V9</f>
        <v>1</v>
      </c>
      <c r="S10" s="21" t="s">
        <v>37</v>
      </c>
      <c r="T10" s="21"/>
      <c r="U10" s="21"/>
      <c r="V10" s="21"/>
      <c r="W10" s="21">
        <f t="shared" si="1"/>
        <v>14</v>
      </c>
      <c r="X10" s="3">
        <f t="shared" ref="X10:X19" si="2">IF(W10&gt;=15,5,IF(W10&gt;=12,4,IF(W10&gt;=7,3,2)))</f>
        <v>4</v>
      </c>
    </row>
    <row r="11" spans="1:36" ht="14.1" customHeight="1" x14ac:dyDescent="0.25">
      <c r="A11" s="20">
        <v>3</v>
      </c>
      <c r="B11" s="13" t="str">
        <f>'[1]РДР, ноябрь'!B10</f>
        <v>Галиновский Данил</v>
      </c>
      <c r="C11" s="32">
        <f>'[1]РДР, ноябрь'!C10</f>
        <v>1</v>
      </c>
      <c r="D11" s="32">
        <f>'[1]РДР, ноябрь'!D10</f>
        <v>1</v>
      </c>
      <c r="E11" s="31">
        <f>'[1]РДР, ноябрь'!E10</f>
        <v>0</v>
      </c>
      <c r="F11" s="32">
        <f>'[1]РДР, ноябрь'!F10</f>
        <v>1</v>
      </c>
      <c r="G11" s="32">
        <f>'[1]РДР, ноябрь'!G10</f>
        <v>1</v>
      </c>
      <c r="H11" s="32">
        <f>'[1]РДР, ноябрь'!H10</f>
        <v>1</v>
      </c>
      <c r="I11" s="32">
        <f>'[1]РДР, ноябрь'!I10</f>
        <v>1</v>
      </c>
      <c r="J11" s="56">
        <f>'[1]РДР, ноябрь'!K10</f>
        <v>0</v>
      </c>
      <c r="K11" s="56">
        <f>'[1]РДР, ноябрь'!L10</f>
        <v>1</v>
      </c>
      <c r="L11" s="56">
        <f>'[1]РДР, ноябрь'!M10</f>
        <v>1</v>
      </c>
      <c r="M11" s="56">
        <f>'[1]РДР, ноябрь'!N10</f>
        <v>1</v>
      </c>
      <c r="N11" s="56">
        <f>'[1]РДР, ноябрь'!P10</f>
        <v>1</v>
      </c>
      <c r="O11" s="56">
        <f>'[1]РДР, ноябрь'!S10</f>
        <v>1</v>
      </c>
      <c r="P11" s="56">
        <f>'[1]РДР, ноябрь'!T10</f>
        <v>1</v>
      </c>
      <c r="Q11" s="56">
        <f>'[1]РДР, ноябрь'!U10</f>
        <v>1</v>
      </c>
      <c r="R11" s="56">
        <f>'[1]РДР, ноябрь'!V10</f>
        <v>1</v>
      </c>
      <c r="S11" s="30" t="s">
        <v>37</v>
      </c>
      <c r="T11" s="30"/>
      <c r="U11" s="21"/>
      <c r="V11" s="21"/>
      <c r="W11" s="21">
        <f t="shared" si="1"/>
        <v>14</v>
      </c>
      <c r="X11" s="3">
        <f t="shared" si="2"/>
        <v>4</v>
      </c>
    </row>
    <row r="12" spans="1:36" ht="14.1" customHeight="1" x14ac:dyDescent="0.25">
      <c r="A12" s="20">
        <v>4</v>
      </c>
      <c r="B12" s="14" t="str">
        <f>'[1]РДР, ноябрь'!B11</f>
        <v>Захаревич Ксения</v>
      </c>
      <c r="C12" s="32">
        <f>'[1]РДР, ноябрь'!C11</f>
        <v>1</v>
      </c>
      <c r="D12" s="32">
        <f>'[1]РДР, ноябрь'!D11</f>
        <v>1</v>
      </c>
      <c r="E12" s="32">
        <f>'[1]РДР, ноябрь'!E11</f>
        <v>0</v>
      </c>
      <c r="F12" s="32">
        <f>'[1]РДР, ноябрь'!F11</f>
        <v>1</v>
      </c>
      <c r="G12" s="32">
        <f>'[1]РДР, ноябрь'!G11</f>
        <v>1</v>
      </c>
      <c r="H12" s="32">
        <f>'[1]РДР, ноябрь'!H11</f>
        <v>1</v>
      </c>
      <c r="I12" s="32">
        <f>'[1]РДР, ноябрь'!I11</f>
        <v>1</v>
      </c>
      <c r="J12" s="56">
        <f>'[1]РДР, ноябрь'!K11</f>
        <v>1</v>
      </c>
      <c r="K12" s="56">
        <f>'[1]РДР, ноябрь'!L11</f>
        <v>0</v>
      </c>
      <c r="L12" s="56">
        <f>'[1]РДР, ноябрь'!M11</f>
        <v>1</v>
      </c>
      <c r="M12" s="56">
        <f>'[1]РДР, ноябрь'!N11</f>
        <v>1</v>
      </c>
      <c r="N12" s="56">
        <f>'[1]РДР, ноябрь'!P11</f>
        <v>0</v>
      </c>
      <c r="O12" s="56">
        <f>'[1]РДР, ноябрь'!S11</f>
        <v>1</v>
      </c>
      <c r="P12" s="56">
        <f>'[1]РДР, ноябрь'!T11</f>
        <v>1</v>
      </c>
      <c r="Q12" s="56">
        <f>'[1]РДР, ноябрь'!U11</f>
        <v>1</v>
      </c>
      <c r="R12" s="56">
        <f>'[1]РДР, ноябрь'!V11</f>
        <v>0</v>
      </c>
      <c r="S12" s="30" t="s">
        <v>37</v>
      </c>
      <c r="T12" s="30"/>
      <c r="U12" s="21"/>
      <c r="V12" s="21"/>
      <c r="W12" s="21">
        <f t="shared" si="1"/>
        <v>12</v>
      </c>
      <c r="X12" s="3">
        <f t="shared" si="2"/>
        <v>4</v>
      </c>
    </row>
    <row r="13" spans="1:36" ht="14.1" customHeight="1" x14ac:dyDescent="0.25">
      <c r="A13" s="20">
        <v>5</v>
      </c>
      <c r="B13" s="13" t="str">
        <f>'[1]РДР, ноябрь'!B12</f>
        <v>Клюкина Полина</v>
      </c>
      <c r="C13" s="32">
        <f>'[1]РДР, ноябрь'!C12</f>
        <v>1</v>
      </c>
      <c r="D13" s="32">
        <f>'[1]РДР, ноябрь'!D12</f>
        <v>0</v>
      </c>
      <c r="E13" s="32">
        <f>'[1]РДР, ноябрь'!E12</f>
        <v>0</v>
      </c>
      <c r="F13" s="32">
        <f>'[1]РДР, ноябрь'!F12</f>
        <v>1</v>
      </c>
      <c r="G13" s="32">
        <f>'[1]РДР, ноябрь'!G12</f>
        <v>1</v>
      </c>
      <c r="H13" s="32">
        <f>'[1]РДР, ноябрь'!H12</f>
        <v>1</v>
      </c>
      <c r="I13" s="32">
        <f>'[1]РДР, ноябрь'!I12</f>
        <v>1</v>
      </c>
      <c r="J13" s="56">
        <f>'[1]РДР, ноябрь'!K12</f>
        <v>1</v>
      </c>
      <c r="K13" s="56">
        <f>'[1]РДР, ноябрь'!L12</f>
        <v>0</v>
      </c>
      <c r="L13" s="56">
        <f>'[1]РДР, ноябрь'!M12</f>
        <v>1</v>
      </c>
      <c r="M13" s="56">
        <f>'[1]РДР, ноябрь'!N12</f>
        <v>1</v>
      </c>
      <c r="N13" s="56">
        <f>'[1]РДР, ноябрь'!P12</f>
        <v>1</v>
      </c>
      <c r="O13" s="56">
        <f>'[1]РДР, ноябрь'!S12</f>
        <v>1</v>
      </c>
      <c r="P13" s="56">
        <f>'[1]РДР, ноябрь'!T12</f>
        <v>1</v>
      </c>
      <c r="Q13" s="56">
        <f>'[1]РДР, ноябрь'!U12</f>
        <v>1</v>
      </c>
      <c r="R13" s="56">
        <f>'[1]РДР, ноябрь'!V12</f>
        <v>0</v>
      </c>
      <c r="S13" s="30" t="s">
        <v>37</v>
      </c>
      <c r="T13" s="30"/>
      <c r="U13" s="21"/>
      <c r="V13" s="21"/>
      <c r="W13" s="21">
        <f t="shared" si="1"/>
        <v>12</v>
      </c>
      <c r="X13" s="3">
        <f t="shared" si="2"/>
        <v>4</v>
      </c>
    </row>
    <row r="14" spans="1:36" ht="14.1" customHeight="1" x14ac:dyDescent="0.25">
      <c r="A14" s="20">
        <v>6</v>
      </c>
      <c r="B14" s="13" t="str">
        <f>'[1]РДР, ноябрь'!B13</f>
        <v>Медведенко Вера</v>
      </c>
      <c r="C14" s="32">
        <f>'[1]РДР, ноябрь'!C13</f>
        <v>1</v>
      </c>
      <c r="D14" s="32">
        <f>'[1]РДР, ноябрь'!D13</f>
        <v>1</v>
      </c>
      <c r="E14" s="32">
        <f>'[1]РДР, ноябрь'!E13</f>
        <v>0</v>
      </c>
      <c r="F14" s="32">
        <f>'[1]РДР, ноябрь'!F13</f>
        <v>1</v>
      </c>
      <c r="G14" s="32">
        <f>'[1]РДР, ноябрь'!G13</f>
        <v>1</v>
      </c>
      <c r="H14" s="32">
        <f>'[1]РДР, ноябрь'!H13</f>
        <v>1</v>
      </c>
      <c r="I14" s="32">
        <f>'[1]РДР, ноябрь'!I13</f>
        <v>1</v>
      </c>
      <c r="J14" s="56">
        <f>'[1]РДР, ноябрь'!K13</f>
        <v>1</v>
      </c>
      <c r="K14" s="56">
        <f>'[1]РДР, ноябрь'!L13</f>
        <v>1</v>
      </c>
      <c r="L14" s="56">
        <f>'[1]РДР, ноябрь'!M13</f>
        <v>1</v>
      </c>
      <c r="M14" s="56">
        <f>'[1]РДР, ноябрь'!N13</f>
        <v>1</v>
      </c>
      <c r="N14" s="56">
        <f>'[1]РДР, ноябрь'!P13</f>
        <v>1</v>
      </c>
      <c r="O14" s="56">
        <f>'[1]РДР, ноябрь'!S13</f>
        <v>0</v>
      </c>
      <c r="P14" s="56">
        <f>'[1]РДР, ноябрь'!T13</f>
        <v>0</v>
      </c>
      <c r="Q14" s="56">
        <f>'[1]РДР, ноябрь'!U13</f>
        <v>0</v>
      </c>
      <c r="R14" s="56">
        <f>'[1]РДР, ноябрь'!V13</f>
        <v>1</v>
      </c>
      <c r="S14" s="30" t="s">
        <v>37</v>
      </c>
      <c r="T14" s="30"/>
      <c r="U14" s="21"/>
      <c r="V14" s="21"/>
      <c r="W14" s="21">
        <f t="shared" si="1"/>
        <v>12</v>
      </c>
      <c r="X14" s="3">
        <f t="shared" si="2"/>
        <v>4</v>
      </c>
    </row>
    <row r="15" spans="1:36" ht="14.1" customHeight="1" x14ac:dyDescent="0.25">
      <c r="A15" s="20">
        <v>7</v>
      </c>
      <c r="B15" s="13" t="str">
        <f>'[1]РДР, ноябрь'!B14</f>
        <v>Мягчилова Полина</v>
      </c>
      <c r="C15" s="32">
        <f>'[1]РДР, ноябрь'!C14</f>
        <v>1</v>
      </c>
      <c r="D15" s="32">
        <f>'[1]РДР, ноябрь'!D14</f>
        <v>1</v>
      </c>
      <c r="E15" s="32">
        <f>'[1]РДР, ноябрь'!E14</f>
        <v>0</v>
      </c>
      <c r="F15" s="32">
        <f>'[1]РДР, ноябрь'!F14</f>
        <v>1</v>
      </c>
      <c r="G15" s="30">
        <f>'[1]РДР, ноябрь'!G14</f>
        <v>1</v>
      </c>
      <c r="H15" s="32">
        <f>'[1]РДР, ноябрь'!H14</f>
        <v>1</v>
      </c>
      <c r="I15" s="32">
        <f>'[1]РДР, ноябрь'!I14</f>
        <v>0</v>
      </c>
      <c r="J15" s="56">
        <f>'[1]РДР, ноябрь'!K14</f>
        <v>1</v>
      </c>
      <c r="K15" s="56">
        <f>'[1]РДР, ноябрь'!L14</f>
        <v>1</v>
      </c>
      <c r="L15" s="56">
        <f>'[1]РДР, ноябрь'!M14</f>
        <v>0</v>
      </c>
      <c r="M15" s="56">
        <f>'[1]РДР, ноябрь'!N14</f>
        <v>1</v>
      </c>
      <c r="N15" s="56">
        <f>'[1]РДР, ноябрь'!P14</f>
        <v>1</v>
      </c>
      <c r="O15" s="56">
        <f>'[1]РДР, ноябрь'!S14</f>
        <v>0</v>
      </c>
      <c r="P15" s="56">
        <f>'[1]РДР, ноябрь'!T14</f>
        <v>1</v>
      </c>
      <c r="Q15" s="56">
        <f>'[1]РДР, ноябрь'!U14</f>
        <v>1</v>
      </c>
      <c r="R15" s="56">
        <f>'[1]РДР, ноябрь'!V14</f>
        <v>0</v>
      </c>
      <c r="S15" s="30" t="s">
        <v>37</v>
      </c>
      <c r="T15" s="30"/>
      <c r="U15" s="21"/>
      <c r="V15" s="21"/>
      <c r="W15" s="21">
        <f t="shared" si="1"/>
        <v>11</v>
      </c>
      <c r="X15" s="3">
        <f t="shared" si="2"/>
        <v>3</v>
      </c>
    </row>
    <row r="16" spans="1:36" ht="14.1" customHeight="1" x14ac:dyDescent="0.25">
      <c r="A16" s="20">
        <v>8</v>
      </c>
      <c r="B16" s="13" t="str">
        <f>'[1]РДР, ноябрь'!B15</f>
        <v>Сайфуллин Руслан</v>
      </c>
      <c r="C16" s="32">
        <f>'[1]РДР, ноябрь'!C15</f>
        <v>1</v>
      </c>
      <c r="D16" s="32">
        <f>'[1]РДР, ноябрь'!D15</f>
        <v>1</v>
      </c>
      <c r="E16" s="32">
        <f>'[1]РДР, ноябрь'!E15</f>
        <v>0</v>
      </c>
      <c r="F16" s="32">
        <f>'[1]РДР, ноябрь'!F15</f>
        <v>1</v>
      </c>
      <c r="G16" s="32">
        <f>'[1]РДР, ноябрь'!G15</f>
        <v>1</v>
      </c>
      <c r="H16" s="32">
        <f>'[1]РДР, ноябрь'!H15</f>
        <v>1</v>
      </c>
      <c r="I16" s="32">
        <f>'[1]РДР, ноябрь'!I15</f>
        <v>1</v>
      </c>
      <c r="J16" s="56">
        <f>'[1]РДР, ноябрь'!K15</f>
        <v>0</v>
      </c>
      <c r="K16" s="56">
        <f>'[1]РДР, ноябрь'!L15</f>
        <v>1</v>
      </c>
      <c r="L16" s="56">
        <f>'[1]РДР, ноябрь'!M15</f>
        <v>1</v>
      </c>
      <c r="M16" s="56">
        <f>'[1]РДР, ноябрь'!N15</f>
        <v>1</v>
      </c>
      <c r="N16" s="56">
        <f>'[1]РДР, ноябрь'!P15</f>
        <v>1</v>
      </c>
      <c r="O16" s="56">
        <f>'[1]РДР, ноябрь'!S15</f>
        <v>1</v>
      </c>
      <c r="P16" s="56">
        <f>'[1]РДР, ноябрь'!T15</f>
        <v>1</v>
      </c>
      <c r="Q16" s="56">
        <f>'[1]РДР, ноябрь'!U15</f>
        <v>1</v>
      </c>
      <c r="R16" s="56">
        <f>'[1]РДР, ноябрь'!V15</f>
        <v>0</v>
      </c>
      <c r="S16" s="30" t="s">
        <v>37</v>
      </c>
      <c r="T16" s="30"/>
      <c r="U16" s="21"/>
      <c r="V16" s="21"/>
      <c r="W16" s="21">
        <f t="shared" si="1"/>
        <v>13</v>
      </c>
      <c r="X16" s="3">
        <f t="shared" si="2"/>
        <v>4</v>
      </c>
    </row>
    <row r="17" spans="1:25" ht="14.1" customHeight="1" x14ac:dyDescent="0.25">
      <c r="A17" s="20">
        <v>9</v>
      </c>
      <c r="B17" s="13" t="str">
        <f>'[1]РДР, ноябрь'!B16</f>
        <v>Филипченко Маша</v>
      </c>
      <c r="C17" s="32">
        <f>'[1]РДР, ноябрь'!C16</f>
        <v>1</v>
      </c>
      <c r="D17" s="32">
        <f>'[1]РДР, ноябрь'!D16</f>
        <v>1</v>
      </c>
      <c r="E17" s="32">
        <f>'[1]РДР, ноябрь'!E16</f>
        <v>0</v>
      </c>
      <c r="F17" s="32">
        <f>'[1]РДР, ноябрь'!F16</f>
        <v>1</v>
      </c>
      <c r="G17" s="32">
        <f>'[1]РДР, ноябрь'!G16</f>
        <v>1</v>
      </c>
      <c r="H17" s="32">
        <f>'[1]РДР, ноябрь'!H16</f>
        <v>1</v>
      </c>
      <c r="I17" s="32">
        <f>'[1]РДР, ноябрь'!I16</f>
        <v>1</v>
      </c>
      <c r="J17" s="56">
        <f>'[1]РДР, ноябрь'!K16</f>
        <v>1</v>
      </c>
      <c r="K17" s="56">
        <f>'[1]РДР, ноябрь'!L16</f>
        <v>1</v>
      </c>
      <c r="L17" s="56">
        <f>'[1]РДР, ноябрь'!M16</f>
        <v>1</v>
      </c>
      <c r="M17" s="56">
        <f>'[1]РДР, ноябрь'!N16</f>
        <v>1</v>
      </c>
      <c r="N17" s="56">
        <f>'[1]РДР, ноябрь'!P16</f>
        <v>1</v>
      </c>
      <c r="O17" s="56">
        <f>'[1]РДР, ноябрь'!S16</f>
        <v>0</v>
      </c>
      <c r="P17" s="56">
        <f>'[1]РДР, ноябрь'!T16</f>
        <v>1</v>
      </c>
      <c r="Q17" s="56">
        <f>'[1]РДР, ноябрь'!U16</f>
        <v>1</v>
      </c>
      <c r="R17" s="56">
        <f>'[1]РДР, ноябрь'!V16</f>
        <v>1</v>
      </c>
      <c r="S17" s="30" t="s">
        <v>37</v>
      </c>
      <c r="T17" s="30"/>
      <c r="U17" s="21"/>
      <c r="V17" s="21"/>
      <c r="W17" s="21">
        <f t="shared" si="1"/>
        <v>14</v>
      </c>
      <c r="X17" s="3">
        <f t="shared" si="2"/>
        <v>4</v>
      </c>
    </row>
    <row r="18" spans="1:25" ht="14.1" customHeight="1" x14ac:dyDescent="0.25">
      <c r="A18" s="20">
        <v>10</v>
      </c>
      <c r="B18" s="13" t="str">
        <f>'[1]РДР, ноябрь'!B17</f>
        <v>Шихбабаев Саид</v>
      </c>
      <c r="C18" s="32">
        <f>'[1]РДР, ноябрь'!C17</f>
        <v>1</v>
      </c>
      <c r="D18" s="32">
        <f>'[1]РДР, ноябрь'!D17</f>
        <v>1</v>
      </c>
      <c r="E18" s="32">
        <f>'[1]РДР, ноябрь'!E17</f>
        <v>1</v>
      </c>
      <c r="F18" s="32">
        <f>'[1]РДР, ноябрь'!F17</f>
        <v>1</v>
      </c>
      <c r="G18" s="32">
        <f>'[1]РДР, ноябрь'!G17</f>
        <v>1</v>
      </c>
      <c r="H18" s="32">
        <f>'[1]РДР, ноябрь'!H17</f>
        <v>1</v>
      </c>
      <c r="I18" s="32">
        <f>'[1]РДР, ноябрь'!I17</f>
        <v>1</v>
      </c>
      <c r="J18" s="56">
        <f>'[1]РДР, ноябрь'!K17</f>
        <v>1</v>
      </c>
      <c r="K18" s="56">
        <f>'[1]РДР, ноябрь'!L17</f>
        <v>1</v>
      </c>
      <c r="L18" s="56">
        <f>'[1]РДР, ноябрь'!M17</f>
        <v>1</v>
      </c>
      <c r="M18" s="56">
        <f>'[1]РДР, ноябрь'!N17</f>
        <v>1</v>
      </c>
      <c r="N18" s="56">
        <f>'[1]РДР, ноябрь'!P17</f>
        <v>1</v>
      </c>
      <c r="O18" s="56">
        <f>'[1]РДР, ноябрь'!S17</f>
        <v>1</v>
      </c>
      <c r="P18" s="56">
        <f>'[1]РДР, ноябрь'!T17</f>
        <v>1</v>
      </c>
      <c r="Q18" s="56">
        <f>'[1]РДР, ноябрь'!U17</f>
        <v>0</v>
      </c>
      <c r="R18" s="56">
        <f>'[1]РДР, ноябрь'!V17</f>
        <v>0</v>
      </c>
      <c r="S18" s="30"/>
      <c r="T18" s="30"/>
      <c r="U18" s="21"/>
      <c r="V18" s="10"/>
      <c r="W18" s="21">
        <f t="shared" si="1"/>
        <v>14</v>
      </c>
      <c r="X18" s="3">
        <f t="shared" si="2"/>
        <v>4</v>
      </c>
    </row>
    <row r="19" spans="1:25" ht="14.1" customHeight="1" x14ac:dyDescent="0.25">
      <c r="A19" s="20">
        <v>11</v>
      </c>
      <c r="B19" s="13" t="str">
        <f>'[1]РДР, ноябрь'!B18</f>
        <v>Эргашева Шукрона</v>
      </c>
      <c r="C19" s="32">
        <f>'[1]РДР, ноябрь'!C18</f>
        <v>1</v>
      </c>
      <c r="D19" s="32">
        <f>'[1]РДР, ноябрь'!D18</f>
        <v>0</v>
      </c>
      <c r="E19" s="32">
        <f>'[1]РДР, ноябрь'!E18</f>
        <v>0</v>
      </c>
      <c r="F19" s="32">
        <f>'[1]РДР, ноябрь'!F18</f>
        <v>1</v>
      </c>
      <c r="G19" s="30">
        <f>'[1]РДР, ноябрь'!G18</f>
        <v>1</v>
      </c>
      <c r="H19" s="32">
        <f>'[1]РДР, ноябрь'!H18</f>
        <v>0</v>
      </c>
      <c r="I19" s="32">
        <f>'[1]РДР, ноябрь'!I18</f>
        <v>1</v>
      </c>
      <c r="J19" s="56">
        <f>'[1]РДР, ноябрь'!K18</f>
        <v>1</v>
      </c>
      <c r="K19" s="56">
        <f>'[1]РДР, ноябрь'!L18</f>
        <v>0</v>
      </c>
      <c r="L19" s="56">
        <f>'[1]РДР, ноябрь'!M18</f>
        <v>1</v>
      </c>
      <c r="M19" s="56">
        <f>'[1]РДР, ноябрь'!N18</f>
        <v>1</v>
      </c>
      <c r="N19" s="56">
        <f>'[1]РДР, ноябрь'!P18</f>
        <v>1</v>
      </c>
      <c r="O19" s="56">
        <f>'[1]РДР, ноябрь'!S18</f>
        <v>1</v>
      </c>
      <c r="P19" s="56">
        <f>'[1]РДР, ноябрь'!T18</f>
        <v>1</v>
      </c>
      <c r="Q19" s="56">
        <f>'[1]РДР, ноябрь'!U18</f>
        <v>1</v>
      </c>
      <c r="R19" s="56">
        <f>'[1]РДР, ноябрь'!V18</f>
        <v>1</v>
      </c>
      <c r="S19" s="30"/>
      <c r="T19" s="30"/>
      <c r="U19" s="21"/>
      <c r="V19" s="21"/>
      <c r="W19" s="21">
        <f t="shared" si="1"/>
        <v>12</v>
      </c>
      <c r="X19" s="3">
        <f t="shared" si="2"/>
        <v>4</v>
      </c>
    </row>
    <row r="20" spans="1:25" ht="14.1" customHeight="1" x14ac:dyDescent="0.25">
      <c r="A20" s="20"/>
      <c r="B20" s="13"/>
      <c r="C20" s="32"/>
      <c r="D20" s="32"/>
      <c r="E20" s="32"/>
      <c r="F20" s="32"/>
      <c r="G20" s="30"/>
      <c r="H20" s="32"/>
      <c r="I20" s="32"/>
      <c r="J20" s="32"/>
      <c r="K20" s="32"/>
      <c r="L20" s="32"/>
      <c r="M20" s="32"/>
      <c r="N20" s="30"/>
      <c r="O20" s="32"/>
      <c r="P20" s="30"/>
      <c r="Q20" s="32"/>
      <c r="R20" s="32"/>
      <c r="S20" s="30"/>
      <c r="T20" s="30"/>
      <c r="U20" s="21"/>
      <c r="V20" s="21"/>
      <c r="W20" s="34" t="s">
        <v>37</v>
      </c>
      <c r="X20" s="3" t="s">
        <v>37</v>
      </c>
    </row>
    <row r="21" spans="1:25" ht="14.1" customHeight="1" x14ac:dyDescent="0.25">
      <c r="A21" s="35"/>
      <c r="B21" s="36"/>
      <c r="C21" s="11">
        <f>SUM(C9:C19)</f>
        <v>11</v>
      </c>
      <c r="D21" s="11">
        <f>SUM(D9:D19)</f>
        <v>9</v>
      </c>
      <c r="E21" s="11">
        <f>SUM(E9:E19)</f>
        <v>2</v>
      </c>
      <c r="F21" s="11">
        <f>SUM(F9:F19)</f>
        <v>11</v>
      </c>
      <c r="G21" s="11">
        <f>SUM(G9:G19)</f>
        <v>11</v>
      </c>
      <c r="H21" s="11">
        <f>SUM(H9:H19)</f>
        <v>10</v>
      </c>
      <c r="I21" s="11">
        <f>SUM(I9:I19)</f>
        <v>10</v>
      </c>
      <c r="J21" s="11">
        <f>SUM(J9:J19)</f>
        <v>9</v>
      </c>
      <c r="K21" s="11">
        <f>SUM(K9:K19)</f>
        <v>8</v>
      </c>
      <c r="L21" s="11">
        <f>SUM(L9:L19)</f>
        <v>10</v>
      </c>
      <c r="M21" s="11">
        <f>SUM(M9:M19)</f>
        <v>10</v>
      </c>
      <c r="N21" s="11">
        <f>SUM(N9:N19)</f>
        <v>10</v>
      </c>
      <c r="O21" s="11">
        <f>SUM(O9:O19)</f>
        <v>8</v>
      </c>
      <c r="P21" s="11">
        <f>SUM(P9:P19)</f>
        <v>10</v>
      </c>
      <c r="Q21" s="11">
        <f>SUM(Q9:Q19)</f>
        <v>8</v>
      </c>
      <c r="R21" s="11">
        <f>SUM(R9:R19)</f>
        <v>6</v>
      </c>
      <c r="S21" s="11"/>
      <c r="T21" s="11"/>
      <c r="U21" s="11"/>
      <c r="V21" s="11"/>
      <c r="W21" s="8"/>
      <c r="X21" s="7">
        <f>(SUM(X9:X20))/COUNTIF(X9:X20,"&gt;0")</f>
        <v>4</v>
      </c>
    </row>
    <row r="22" spans="1:25" ht="14.1" customHeight="1" thickBot="1" x14ac:dyDescent="0.3">
      <c r="A22" s="37" t="s">
        <v>7</v>
      </c>
      <c r="B22" s="38"/>
      <c r="C22" s="12">
        <f>(C21/11)*100</f>
        <v>100</v>
      </c>
      <c r="D22" s="12">
        <f t="shared" ref="D22:R22" si="3">(D21/16)*100</f>
        <v>56.25</v>
      </c>
      <c r="E22" s="12">
        <f t="shared" si="3"/>
        <v>12.5</v>
      </c>
      <c r="F22" s="12">
        <f t="shared" si="3"/>
        <v>68.75</v>
      </c>
      <c r="G22" s="12">
        <f t="shared" si="3"/>
        <v>68.75</v>
      </c>
      <c r="H22" s="12">
        <f t="shared" si="3"/>
        <v>62.5</v>
      </c>
      <c r="I22" s="12">
        <f t="shared" si="3"/>
        <v>62.5</v>
      </c>
      <c r="J22" s="12">
        <f t="shared" si="3"/>
        <v>56.25</v>
      </c>
      <c r="K22" s="12">
        <f t="shared" si="3"/>
        <v>50</v>
      </c>
      <c r="L22" s="12">
        <f t="shared" si="3"/>
        <v>62.5</v>
      </c>
      <c r="M22" s="12">
        <f t="shared" si="3"/>
        <v>62.5</v>
      </c>
      <c r="N22" s="12">
        <f t="shared" si="3"/>
        <v>62.5</v>
      </c>
      <c r="O22" s="12">
        <f t="shared" si="3"/>
        <v>50</v>
      </c>
      <c r="P22" s="12">
        <f t="shared" si="3"/>
        <v>62.5</v>
      </c>
      <c r="Q22" s="12">
        <f t="shared" si="3"/>
        <v>50</v>
      </c>
      <c r="R22" s="12">
        <f t="shared" si="3"/>
        <v>37.5</v>
      </c>
      <c r="S22" s="12"/>
      <c r="T22" s="12"/>
      <c r="U22" s="12"/>
      <c r="V22" s="12"/>
      <c r="W22" s="6"/>
      <c r="X22" s="9"/>
    </row>
    <row r="23" spans="1:25" ht="15.75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5.75" x14ac:dyDescent="0.25">
      <c r="A24" s="15" t="s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5.75" x14ac:dyDescent="0.25">
      <c r="A25" s="15" t="s">
        <v>38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5.7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5.75" x14ac:dyDescent="0.25">
      <c r="A27" s="4" t="s">
        <v>39</v>
      </c>
      <c r="B27" s="4"/>
      <c r="C27" s="4"/>
      <c r="D27" s="4"/>
      <c r="E27" s="4"/>
      <c r="F27" s="4"/>
      <c r="G27" s="4"/>
      <c r="H27" s="4"/>
      <c r="I27" s="4"/>
      <c r="J27" s="25"/>
      <c r="K27" s="2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5.75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7.25" customHeight="1" x14ac:dyDescent="0.25">
      <c r="A29" s="15" t="s">
        <v>12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5.75" hidden="1" x14ac:dyDescent="0.25">
      <c r="A30" s="26" t="s">
        <v>13</v>
      </c>
      <c r="B30" s="4" t="s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5.75" hidden="1" x14ac:dyDescent="0.25">
      <c r="A31" s="26" t="s">
        <v>14</v>
      </c>
      <c r="B31" s="4" t="s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5.75" hidden="1" x14ac:dyDescent="0.25">
      <c r="A32" s="26" t="s">
        <v>15</v>
      </c>
      <c r="B32" s="4" t="s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5.75" hidden="1" x14ac:dyDescent="0.25">
      <c r="A33" s="26" t="s">
        <v>16</v>
      </c>
      <c r="B33" s="4" t="s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5.75" x14ac:dyDescent="0.25">
      <c r="A34" s="26" t="s">
        <v>15</v>
      </c>
      <c r="B34" s="4" t="s">
        <v>28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5.75" hidden="1" x14ac:dyDescent="0.25">
      <c r="A35" s="26" t="s">
        <v>17</v>
      </c>
      <c r="B35" s="4" t="s">
        <v>30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15.75" hidden="1" x14ac:dyDescent="0.25">
      <c r="A36" s="26" t="s">
        <v>18</v>
      </c>
      <c r="B36" s="4" t="s">
        <v>31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15.75" hidden="1" x14ac:dyDescent="0.25">
      <c r="A37" s="26" t="s">
        <v>19</v>
      </c>
      <c r="B37" s="4" t="s">
        <v>32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15.75" hidden="1" x14ac:dyDescent="0.25">
      <c r="A38" s="26" t="s">
        <v>20</v>
      </c>
      <c r="B38" s="15" t="s">
        <v>33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15.75" x14ac:dyDescent="0.25">
      <c r="A39" s="26" t="s">
        <v>21</v>
      </c>
      <c r="B39" s="15" t="s">
        <v>34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15.75" x14ac:dyDescent="0.25">
      <c r="A40" s="26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15.75" x14ac:dyDescent="0.25">
      <c r="A41" s="3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5.75" x14ac:dyDescent="0.25">
      <c r="A42" s="15" t="s">
        <v>23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7"/>
      <c r="V42" s="17"/>
      <c r="W42" s="15" t="s">
        <v>22</v>
      </c>
      <c r="X42" s="15"/>
      <c r="Y42" s="15"/>
    </row>
    <row r="43" spans="1:25" ht="15.75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8"/>
      <c r="V43" s="18"/>
      <c r="W43" s="15" t="s">
        <v>24</v>
      </c>
      <c r="X43" s="15"/>
      <c r="Y43" s="15"/>
    </row>
    <row r="44" spans="1:25" ht="15.75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8"/>
      <c r="V44" s="18"/>
      <c r="W44" s="15" t="s">
        <v>35</v>
      </c>
      <c r="X44" s="15"/>
      <c r="Y44" s="15"/>
    </row>
  </sheetData>
  <sortState ref="B9:R25">
    <sortCondition ref="B9"/>
  </sortState>
  <mergeCells count="33">
    <mergeCell ref="AE3:AE4"/>
    <mergeCell ref="AF3:AF4"/>
    <mergeCell ref="AG3:AG4"/>
    <mergeCell ref="AH3:AH4"/>
    <mergeCell ref="A4:F4"/>
    <mergeCell ref="W3:W4"/>
    <mergeCell ref="U3:V4"/>
    <mergeCell ref="S3:T4"/>
    <mergeCell ref="Q3:R4"/>
    <mergeCell ref="O3:P4"/>
    <mergeCell ref="L3:N4"/>
    <mergeCell ref="A1:X1"/>
    <mergeCell ref="A3:F3"/>
    <mergeCell ref="Z3:AA4"/>
    <mergeCell ref="AB3:AC4"/>
    <mergeCell ref="AD3:AD4"/>
    <mergeCell ref="Z5:AA5"/>
    <mergeCell ref="AB5:AC5"/>
    <mergeCell ref="A7:A8"/>
    <mergeCell ref="B7:B8"/>
    <mergeCell ref="C7:V7"/>
    <mergeCell ref="S5:T5"/>
    <mergeCell ref="U5:V5"/>
    <mergeCell ref="W7:W8"/>
    <mergeCell ref="X7:X8"/>
    <mergeCell ref="O5:P5"/>
    <mergeCell ref="Q5:R5"/>
    <mergeCell ref="A21:B21"/>
    <mergeCell ref="A22:B22"/>
    <mergeCell ref="I3:K4"/>
    <mergeCell ref="I5:K5"/>
    <mergeCell ref="L5:N5"/>
    <mergeCell ref="A5:F5"/>
  </mergeCells>
  <printOptions horizontalCentered="1"/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5в</vt:lpstr>
      <vt:lpstr>'5в'!Область_печати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2020-05-18T18:20:18Z</cp:lastPrinted>
  <dcterms:created xsi:type="dcterms:W3CDTF">2012-09-06T14:18:27Z</dcterms:created>
  <dcterms:modified xsi:type="dcterms:W3CDTF">2020-05-30T05:21:11Z</dcterms:modified>
</cp:coreProperties>
</file>